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280" windowHeight="6960" tabRatio="603" activeTab="0"/>
  </bookViews>
  <sheets>
    <sheet name="Приложение 3" sheetId="1" r:id="rId1"/>
  </sheets>
  <definedNames>
    <definedName name="Ptint_Titles">'Приложение 3'!#REF!</definedName>
    <definedName name="_xlnm.Print_Titles" localSheetId="0">'Приложение 3'!$5:$7</definedName>
  </definedNames>
  <calcPr fullCalcOnLoad="1"/>
</workbook>
</file>

<file path=xl/sharedStrings.xml><?xml version="1.0" encoding="utf-8"?>
<sst xmlns="http://schemas.openxmlformats.org/spreadsheetml/2006/main" count="341" uniqueCount="286">
  <si>
    <t>5219 други ДМА</t>
  </si>
  <si>
    <t>Наименование и местонахождение на обекта</t>
  </si>
  <si>
    <t>Източници на финансиране</t>
  </si>
  <si>
    <t>5204 придобиване на транспортни средства</t>
  </si>
  <si>
    <t>Други</t>
  </si>
  <si>
    <t>5201 придобиване на компютри и хардуер</t>
  </si>
  <si>
    <t>5205 придобиване на стопански инвентар</t>
  </si>
  <si>
    <t>5206 изграждане на инфраструктурни обекти</t>
  </si>
  <si>
    <t>Обекти</t>
  </si>
  <si>
    <t>5203 придобиване на друго оборудване, машини и съоръжения</t>
  </si>
  <si>
    <t>Сметки за средства от Европейския съюз</t>
  </si>
  <si>
    <t>Собствени бюджетни средства</t>
  </si>
  <si>
    <t>ВСИЧКО</t>
  </si>
  <si>
    <t>Функция 01: Общи държавни служби</t>
  </si>
  <si>
    <t>Функция 04: Здравеопазване</t>
  </si>
  <si>
    <t>Функция 06: Жилищно строителство, благоустройство, комунално стопанство и опазване на околната среда</t>
  </si>
  <si>
    <t>Функция 08: Икономически дейности и услуги</t>
  </si>
  <si>
    <t>§ 5200 Придобиване на ДМА</t>
  </si>
  <si>
    <t>§ 5300 Придобиване на НДМА</t>
  </si>
  <si>
    <t>5301  Придобиване на програмни продукти и лицензи за програмни продукти</t>
  </si>
  <si>
    <t>Придобиване на готови ПП</t>
  </si>
  <si>
    <t>Функция 03: Образование</t>
  </si>
  <si>
    <t>Функция 02: Отбрана и сигурност</t>
  </si>
  <si>
    <t>§ 5100 Основен ремонт на ДМА</t>
  </si>
  <si>
    <t>Функция 05: Социално осигуряване, подпомагане и грижи</t>
  </si>
  <si>
    <t>Функция 07: Култура, спорт, почивни дейности и религиозно дело</t>
  </si>
  <si>
    <t>5501 капиталови трансфери за нефинансови предприятия</t>
  </si>
  <si>
    <t>Целева субсидия РБ</t>
  </si>
  <si>
    <t>§ 5400 Придобиване на земя</t>
  </si>
  <si>
    <t>5202 придобиване на сгради</t>
  </si>
  <si>
    <t>§ 5500 Капиталови трансфери</t>
  </si>
  <si>
    <t>План 2024г.</t>
  </si>
  <si>
    <t>Разчет и поименно разпределение на капиталовите разходи на Община Сливен за 2024г. по източници на финансиране</t>
  </si>
  <si>
    <t>1. Проект:"Патронажна грижа + в Община Сливен" -  BG05M9OP001-6.002-0047-C01 - "Център за настаняване от семеен тип на пълнолетни лица с психични разтройства", гр.Сливен, бул."Панайот Хитов" №115 - Лаптоп /1 бр./</t>
  </si>
  <si>
    <t>2. Проект:"Патронажна грижа + в Община Сливен" -  BG05M9OP001-6.002-0047-C01 - "Център за настаняване от семеен тип на пълнолетни лица с психични разтройства", гр.Сливен, бул."Панайот Хитов" №115 - Компютър /1 бр./</t>
  </si>
  <si>
    <t>3. Проект:"Патронажна грижа + в Община Сливен" -  BG05M9OP001-6.002-0047-C01 - "Център за настаняване от семеен тип на пълнолетни лица с умствена изостаналост", гр.Сливен, бул."Панайот Хитов" №115 - Компютър /2 бр./</t>
  </si>
  <si>
    <t>4. Проект:"Патронажна грижа + в Община Сливен" -  BG05M9OP001-6.002-0047-C01 - "Защитено жилище 1", гр.Сливен, ул.."Асеновска" №11 - Компютър /1 бр./</t>
  </si>
  <si>
    <t>5. Проект:"Патронажна грижа + в Община Сливен" -  BG05M9OP001-6.002-0047-C01 - "Защитено жилище 2", гр.Сливен, ул.."Хаджи Вълкова" №38А - Компютър /1 бр./</t>
  </si>
  <si>
    <t>1. Проект:"Патронажна грижа + в Община Сливен" -  BG05M9OP001-6.002-0047-C01 - "Център за настаняване от семеен тип на пълнолетни лица с психични разтройства", гр.Сливен, бул."Панайот Хитов" №115 - Програмен продукт и лиценз за лаптоп /1 бр./</t>
  </si>
  <si>
    <t>2. Проект:"Патронажна грижа + в Община Сливен" -  BG05M9OP001-6.002-0047-C01 - "Център за настаняване от семеен тип на пълнолетни лица с психични разтройства", гр.Сливен, бул."Панайот Хитов" №115 - Програмен продукт и лиценз за компютър /2 бр./</t>
  </si>
  <si>
    <t>3. Проект:"Патронажна грижа + в Община Сливен" -  BG05M9OP001-6.002-0047-C01 - "Център за настаняване от семеен тип на пълнолетни лица с умствена изостаналост", гр.Сливен, бул."Панайот Хитов" №115 - Програмен продукт и лиценз за компютър /1 бр./</t>
  </si>
  <si>
    <t>4. Проект:"Патронажна грижа + в Община Сливен" -  BG05M9OP001-6.002-0047-C01 - "Защитено жилище 1", гр.Сливен, ул."Асеновска" №11 - Програмен продукт и лиценз за компютър /1 бр./</t>
  </si>
  <si>
    <t>5. Проект:"Патронажна грижа + в Община Сливен" -  BG05M9OP001-6.002-0047-C01 - "Защитено жилище 2", гр.Сливен, ул."Хаджи Вълкова" №38А - Програмен продукт и лиценз за компютър /1 бр./</t>
  </si>
  <si>
    <t>1. Предефиниран проект №3: "Прилагане на иновативни мерки за смекчаване и адаптация към изменението на климата в общините в България" -BGENVIRONMENT-4.001-0001-C0" - Трансформиране на пешеходна зона по ул."Никола Фурнаджиев, гр.Сливен в зелен коридор между два градски парка</t>
  </si>
  <si>
    <t>1. Обзавеждане на ЦАО "Сливен" - Община Сливен</t>
  </si>
  <si>
    <t>1. Проект: "Културно наследство, представено в ревитализирани, реставрирани и реновирани места" -BGCULTURE-1.001-0013-C01" - Професионален дисплей таблет /4 бр./</t>
  </si>
  <si>
    <t>2. Проект: "Културно наследство, представено в ревитализирани, реставрирани и реновирани места" -BGCULTURE-1.001-0013-C01" - Мултимедиен проектор /1 бр./</t>
  </si>
  <si>
    <t>1. Проект: "Културно наследство, представено в ревитализирани, реставрирани и реновирани места" -BGCULTURE-1.001-0013-C01" - Климатик /2 бр./</t>
  </si>
  <si>
    <t>3. Проект: "Културно наследство, представено в ревитализирани, реставрирани и реновирани места" -BGCULTURE-1.001-0013-C01" - Преносим компютър /1 бр./</t>
  </si>
  <si>
    <t>1. Проект: "Културно наследство, представено в ревитализирани, реставрирани и реновирани места" -BGCULTURE-1.001-0013-C01" - Екран /1 бр./</t>
  </si>
  <si>
    <t>2. Проект: "Културно наследство, представено в ревитализирани, реставрирани и реновирани места" -BGCULTURE-1.001-0013-C01" - Витрина /8 бр./</t>
  </si>
  <si>
    <t>3. Проект: "Културно наследство, представено в ревитализирани, реставрирани и реновирани места" -BGCULTURE-1.001-0013-C01" - Диван /4 бр./</t>
  </si>
  <si>
    <t>4. Проект: "Културно наследство, представено в ревитализирани, реставрирани и реновирани места" -BGCULTURE-1.001-0013-C01" - Маса конферентна /2 бр./</t>
  </si>
  <si>
    <t>5. Проект: "Културно наследство, представено в ревитализирани, реставрирани и реновирани места" -BGCULTURE-1.001-0013-C01" - Мобилна стълбищна платформа /1 бр./</t>
  </si>
  <si>
    <t>6. 3D обемна светеща фигура полярен елен /2 бр./</t>
  </si>
  <si>
    <t>7. 3D светеща фигура полярна мечка /1 бр./</t>
  </si>
  <si>
    <t>8. 3D светеща фигура полярна мечка в изправено положение/1 бр./</t>
  </si>
  <si>
    <t>3. Климатик /3 бр./ - Домашен социален патронаж, Сливен</t>
  </si>
  <si>
    <t>3. Обзавеждане на администрация - Домашен социален патронаж, Сливен</t>
  </si>
  <si>
    <t>1. Съдомиялна машина /2 бр./ - Домашен социален патронаж, Сливен</t>
  </si>
  <si>
    <t>2. Професионална зеленчукорезачка /1 бр./ - Домашен социален патронаж, Сливен</t>
  </si>
  <si>
    <t>4. Професионална ел.печка с 4 котлона /1 бр./ - Домашен социален патронаж, Сливен</t>
  </si>
  <si>
    <t>1. Климатик /1 бр./ - депо с.Сотиря</t>
  </si>
  <si>
    <t>1. Микробус /за извозване на работници/ - ОП "Озеленяване и ГП"</t>
  </si>
  <si>
    <t>2. Камион /лекотоварен/ - ОП "Озеленяване и ГП"</t>
  </si>
  <si>
    <t>1. Моторна коса /4 бр./ - ОП "Озеленяване и ГП"</t>
  </si>
  <si>
    <t>2. Прътова къстрачка /2 бр./ - ОП "Озеленяване и ГП"</t>
  </si>
  <si>
    <t>3. Ножица за жив плет /2 бр./ - ОП "Озеленяване и ГП"</t>
  </si>
  <si>
    <t>4. Моторен трион /2 бр./ - ОП "Озеленяване и ГП"</t>
  </si>
  <si>
    <t>1. Принтери и скенери /3 бр./ - ОП "Общински пазари"</t>
  </si>
  <si>
    <t>2. Компютърна конфигурация /6 бр./ - ОП "Градска мобилност"</t>
  </si>
  <si>
    <t>1. Автоматична бариера /3 бр./ - ОП "Общински пазари"</t>
  </si>
  <si>
    <t>3. Професионална монетосортираща машина /1 бр./ - ОП "Градска мобилност"</t>
  </si>
  <si>
    <t>1. ПП "Имеон" - Дирекция "МДТ", Община Сливен</t>
  </si>
  <si>
    <t>2. Разработване на поръчков (клиентски) софтуер- АО и ЦАО, Община Сливен</t>
  </si>
  <si>
    <t>3. Придобиване на готов ПП - Нови модули на "АКСТЪР"- АО и ЦАО, Община Сливен</t>
  </si>
  <si>
    <t>6. ПП /1 бр./- Домашен социален патронаж, Сливен</t>
  </si>
  <si>
    <t>1. Софтуерна система за управление - ОП "Градска мобилност"</t>
  </si>
  <si>
    <t>1. Професионална картофобелачка /1 бр./ - Детска млечна кухня, Сливен</t>
  </si>
  <si>
    <t>2. Ел.печка с 6 готв. котлона и фурна тип плоча /1 бр./ - Детска ясла №3, Сливен</t>
  </si>
  <si>
    <t>3. Ел.печка с 6 готв. котлона и фурна тип плоча /1 бр./ - Детска ясла №9, Сливен</t>
  </si>
  <si>
    <t>4. Стерилизатор с 3 рафта /2 бр./-  Детска ясла №3, Сливен</t>
  </si>
  <si>
    <t>5. Стерилизатор 240л. /2 бр./-  Детска ясла №9, Сливен</t>
  </si>
  <si>
    <t>6. Стерилизатор /2 бр./-  Детска ясла №12, Сливен</t>
  </si>
  <si>
    <t>2. Климатик /2 бр./ - ХГ "Д. Добрович", Сливен</t>
  </si>
  <si>
    <t>1. Реконструкция на напорен водопровод, напорен резервоар и главен клон І на уличната водопроводна мрежа на водоснабдителна система "Сливенски минерални бани"</t>
  </si>
  <si>
    <t>2. Допълнително водоснабдяване на с.Градско, Община Сливен</t>
  </si>
  <si>
    <t>4. Проектиране и изграждане на фотоволтаична централа в УПИ VI, кв. 8, Промишлена зона, гр.Сливен</t>
  </si>
  <si>
    <t>5. Проектиране и изграждане на фотоволтаична централа в УПИ VII, кв.8, Промишлена зона, гр.Сливен</t>
  </si>
  <si>
    <t>3. Проектиране и изграждане на площадка за третиране на строителни отпадъци</t>
  </si>
  <si>
    <t>4. Проектиране и изграждане на компостираща инсталация за зелени и биоотпадъци</t>
  </si>
  <si>
    <t>1. Доизграждане на система за видеонаблюдение на с.Николаево</t>
  </si>
  <si>
    <t>2. Доизграждане на система за видеонаблюдение на с.Скобелево</t>
  </si>
  <si>
    <t>3. Доизграждане на система за видеонаблюдение на с.Панаретовци</t>
  </si>
  <si>
    <t>1. Основен ремонт на сграда за Детска градина в с.Младово, Община Сливен</t>
  </si>
  <si>
    <t>4. Доизграждане на система за видеонаблюдение в с.Крушаре</t>
  </si>
  <si>
    <t>1. Енергийно обновяване на изложбена зала "Сирак Скитник"</t>
  </si>
  <si>
    <t>5. Поставяне на фонтан на централната алея в парка за отдих в с.Горно Александрово</t>
  </si>
  <si>
    <t>5. Доизграждане на система за видеонаблюдение в с.Младово</t>
  </si>
  <si>
    <t xml:space="preserve">1. Изграждане на довеждаща и вътрешна техническа инфраструктура за "Индустриален парк Сливен", "Зона Югоизток" и "Зона Летище и Мотописта" </t>
  </si>
  <si>
    <t>1. Основен ремонт на 16 здравни служби в населените места на община Сливен - с.Блатец, с.Глуфишево, с.Горно Александрово, с.Желю войвода, с.Злати войвода, с.Камен, гр.Кермен, с.Ковачите, с.Крушаре, с.Малко Чочовени, с.Новачево, с.Селиминово, с.Сотиря, с.Стара река, с.Тополчане, с.Чокоба</t>
  </si>
  <si>
    <t>2. Въвеждане на мерки за енергийна ефективност, подмяна на инсталации и вътрешен ремонт на "Диагностично-консултативен център 1" /ДКЦ-1/, гр.Сливен</t>
  </si>
  <si>
    <t>3. Въвеждане на мерки за енергийна ефективност, подмяна на инсталации и вътрешен ремонт на "Диагностично-консултативен център 2" /ДКЦ-2/, гр.Сливен</t>
  </si>
  <si>
    <t>4. Въвеждане на мерки за енергийна ефективност, подмяна на електрически инсталации, ремонт на покрив, помещения и общи части на "Дентален център 1" /ДЦ-1/, гр.Сливен</t>
  </si>
  <si>
    <t>1. Преустройство и пристройка на "Дом за стари хора", гр.Сливен</t>
  </si>
  <si>
    <t>6. Доизграждане на система за видеонаблюдение в с.Самуилово</t>
  </si>
  <si>
    <t>6. Изграждане на клетки за контейнери за ТБО в с.Крушаре</t>
  </si>
  <si>
    <t>2. Помпа /1 бр./ - кметство с.Селиминово</t>
  </si>
  <si>
    <t>1. Компютър /55 бр./ - Община Сливен</t>
  </si>
  <si>
    <t>4. Компютърна конфигурация /1 бр./ - кметство с.Стара река</t>
  </si>
  <si>
    <t>5. Компютърна конфигурация /1 бр./ - кметство с.Божевци</t>
  </si>
  <si>
    <t>6. Компютърна конфигурация /1 бр./ - кметство с.Средорек</t>
  </si>
  <si>
    <t>1. Изграждане на ограда на гробищен парк с.Гавраилово</t>
  </si>
  <si>
    <t>6. Настолен компютър + монитор /2 бр./ - Домашен социален патронаж, Сливен</t>
  </si>
  <si>
    <t>2. Лаптоп /1 бр./ - Община Сливен</t>
  </si>
  <si>
    <t>3. Компютър /1 бр./ - Общински съвет - Сливен</t>
  </si>
  <si>
    <t>1. Компютър /1 бр./ - Детска ясла №9, Сливен</t>
  </si>
  <si>
    <t>2. Компютър /1 бр./ - Детска ясла №12, Сливен</t>
  </si>
  <si>
    <t>3. Компютър /1 бр./ - Детска ясла №15, Сливен</t>
  </si>
  <si>
    <t>7. Компютър /2 бр./</t>
  </si>
  <si>
    <t>8. Компютърна конфигурация /2 бр./ - Център за обществена подкрепа /ЦОП/ кв."Клуцохор", Сливен</t>
  </si>
  <si>
    <t>9. Компютърна конфигурация /4 бр./ - Център за обществена подкрепа /ЦОП/ кв."Българка", Сливен</t>
  </si>
  <si>
    <t>10. Лаптоп /4 бр./ - Център за обществена подкрепа /ЦОП/ кв."Българка", Сливен</t>
  </si>
  <si>
    <t>11. Компютърна конфигурация /1 бр./ - Звено "Майка и бебе"</t>
  </si>
  <si>
    <t>12. Лаптоп /1 бр./ - Звено "Майка и бебе"</t>
  </si>
  <si>
    <t>13. Компютърна конфигурация /3 бр./ - ЦРДУ, Сливен</t>
  </si>
  <si>
    <t>15. Лаптоп /3 бр./ - ДЦПЛУ, Сливен</t>
  </si>
  <si>
    <t>14. Лаптоп /2 бр./ - ЦРДУ, Сливен</t>
  </si>
  <si>
    <t>16. Лаптоп /3 бр./ - ДЦДУ, Сливен</t>
  </si>
  <si>
    <t>17. Компютърна конфигурация /1 бр./ - Център за настаняване от семеен тип /ЦНСТ/ - бул."П.Хитов", Сливен</t>
  </si>
  <si>
    <t>18. Латоп /1 бр./ - Център за настаняване от семеен тип /ЦНСТ/ - бул."П.Хитов", Сливен</t>
  </si>
  <si>
    <t>19. Компютърна конфигурация /2 бр./ - Център за настаняване от семеен тип /ЦНСТ/ УИ - бул."П.Хитов", Сливен</t>
  </si>
  <si>
    <t>18. Латоп /1 бр./ - Център за настаняване от семеен тип /ЦНСТ/ - кв."Сини камъни", Сливен</t>
  </si>
  <si>
    <t>19. Латоп /1 бр./ - Център за настаняване от семеен тип /ЦНСТ/ - кв."Дружба", Сливен</t>
  </si>
  <si>
    <t>20. Латоп /1 бр./ - Център за настаняване от семеен тип /ЦНСТ/ - кв."Ново село", Сливен</t>
  </si>
  <si>
    <t>20. Латоп /1 бр./ - Център за настаняване от семеен тип /ЦНСТ/ - кв."Българка", Сливен</t>
  </si>
  <si>
    <t>21. Компютърна конфигурация /9 бр./ - "Дом за стари хора", Сливен</t>
  </si>
  <si>
    <t>22. Лаптоп /3 бр./ - "Дом за стари хора", Сливен</t>
  </si>
  <si>
    <t>23. Компютърна конфигурация /2 бр./ - ДПЛУИ "Качулка", Сливен</t>
  </si>
  <si>
    <t>24. Компютърна конфигурация /1 бр./ - Дневен център за стари хора /ДЦСХ/, Сливен</t>
  </si>
  <si>
    <t>25. Компютърна конфигурация /2 бр./ - "Защитено жилище" кв."Клуцохор", гр.Сливен</t>
  </si>
  <si>
    <t>26. Лаптоп /1 бр./ - "Защитено жилище" кв."Клуцохор", гр.Сливен</t>
  </si>
  <si>
    <t>7. Изграждане на водопроводна мрежа в с.Стара река</t>
  </si>
  <si>
    <t>4. ПП "ТРЗ" - кметство с.Ковачите</t>
  </si>
  <si>
    <t>5. Компютърна конфигурация /7 бр./ - РБ "Сава Доброплодни", Сливен</t>
  </si>
  <si>
    <t>6. Инфотерминал /компютър с тъчскрийн монитор /2 бр./ - РБ "Сава Доброплодни", Сливен</t>
  </si>
  <si>
    <t>7. Букскенер /1 бр./ - РБ "Сава Доброплодни", Сливен</t>
  </si>
  <si>
    <t>1. Лек автомобил /1 бр./ - Център за обществена подкрепа /ЦОЖП/ - ул."Баба Тонка", Сливен</t>
  </si>
  <si>
    <t>4. Климатик /1 бр./ - Пенсионерски клуб кв."Стоян Заимов", Сливен</t>
  </si>
  <si>
    <t>1. Укрепване на свлачище № SLV 20.68117-01, с.Сотиря, община Сливен</t>
  </si>
  <si>
    <t>1. Изграждане на две допълнителни училищни сгради за Профилирана природо-математическа гимназия "Добри Чинтулов", гр.Сливен ., и Профилирана гимназия с преподаване на западни езици "Захарий Стоянов", гр.Сливен - ПМС №49/12.02.2021г.</t>
  </si>
  <si>
    <t>3. Ремонт на детска площадка 3 до 12 год. в УПИ I, кв. 670 по плана на гр. Сливен</t>
  </si>
  <si>
    <t>2. Изграждане на детска площадка в УПИ I , кв.396 по плана на кв. "Ново село", гр. Сливен</t>
  </si>
  <si>
    <t>3. Изграждане на детска площадка в кв. "Клуцохор"  между бл.17, бл. 18, бл.19 и бл. 20</t>
  </si>
  <si>
    <t>4. Реконструкция на сграда за нуждите на ОУ "Христо Ботев”, гр. Сливен</t>
  </si>
  <si>
    <t>5. Реконструкция на съществуваща сграда за детска градина в с. Селиминово</t>
  </si>
  <si>
    <t>6. Ремонт на детска площадка до 3 год. в УПИ I, кв. 670 по плана на гр. Сливен</t>
  </si>
  <si>
    <t>7. Ремонт на детска площадка от 12 до 18 год. в УПИ II, кв. 672 по плана на гр. Сливен</t>
  </si>
  <si>
    <t>8. Ремонт на детска площадка в УПИ II, кв.221, кв. Клуцохор, гр. Сливен.</t>
  </si>
  <si>
    <t>5. Реконструкция на детска площадка в Детска ясла №9, кв."Даме Груев", ул."Дели Ради" №12, гр.Сливен</t>
  </si>
  <si>
    <t>6. Реконструкция на детска площадка в Детска ясла №15 в кв."Българка", гр.Сливен</t>
  </si>
  <si>
    <t>2. Реконструкция на канализационно отклонение за бл.35, кв.“Дружба“, гр.Сливен</t>
  </si>
  <si>
    <t>5. Реконструкция на вътрешна водопроводна на с.Гавраилово, община Сливен</t>
  </si>
  <si>
    <t>6. Основен ремонт с технологично възстановяване на улична настилка по бул. "Стефан Стамболов", в гр. Сливен</t>
  </si>
  <si>
    <t>7. Основен ремонт на сграда на обществена баня в СО "Сливенски минерални бани", Община Сливен</t>
  </si>
  <si>
    <t>8. Реконструкция на ул.канализация по ул."Халката" и улица с осови точки от о.т. 1192 до о.т.1217 и СКО за бл.36 в кв."Република", гр.Сливен</t>
  </si>
  <si>
    <t>9. Реконструкция на канализационно отклонение за жил.блок №62, в УПИ I, кв.468, кв."Даме Груев", гр.Сливен</t>
  </si>
  <si>
    <t>10. Реконструкция на ул.канализация и СКО за жил.блокове №20, кв.570, бл.31 в кв.567, бл.34 в кв.571,  ЖК."Българка", гр.Сливен</t>
  </si>
  <si>
    <t>11. Реконструкция на канализационно отклонение за бл.6 в УПИ I, кв.192, кв."Клуцохор", гр.Сливен</t>
  </si>
  <si>
    <t>12. Отводняване на междублоково пространство, южно от бл. № 17 в УПИ I, кв.568, ЖК "Българка", гр.Сливен</t>
  </si>
  <si>
    <t>13. Реконструкция на довеждащ водопровод и нова водопроводна мрежа със СВО за имоти в кв.6, 25 и 26 в с.Камен , община Сливен</t>
  </si>
  <si>
    <t>14. „Реконструкция на улична мрежа в кв. „Сини камъни” – улица от о.т. 2219 до о.т. 2513, кв. 592 - гр. Сливен</t>
  </si>
  <si>
    <t>15. Ремонт на мостово съоръжение над река Асеновска на бул. "Тракия", гр.Сливен</t>
  </si>
  <si>
    <t>16. Ремонт на надлез над железопътна линия на ул."Банско шосе", гр.Сливен</t>
  </si>
  <si>
    <t>17. Ремонт на мостово съоръжение над река Новоселска на ул. "Г.С.Раковски", гр.Сливен</t>
  </si>
  <si>
    <t>18. Ремонт на мостово съоръжение над река Новоселска на ул. "Дибич Забалкански", гр.Сливен</t>
  </si>
  <si>
    <t>19. Ремонт на мостово съоръжение над река Новоселска в северната част на кръговото кръстовище при бул."Г.Данчев" и бул. "Братя Миладинови", гр.Сливен</t>
  </si>
  <si>
    <t>20.Реконструкция на част от ул. "Мария Кюри" в с.Чинтулово, Община Сливен (етапно изпълнение)</t>
  </si>
  <si>
    <t>3. Основен ремонт на стадион в УПИ I, кв.711 по плана на кв. „Стоян Заимов-юг“, гр. Сливен“</t>
  </si>
  <si>
    <t>1. Ремонт на мостово съоръжение над река Тунджа на път SLV 2079 при с.Самуилово</t>
  </si>
  <si>
    <t xml:space="preserve">2. Основен ремонт на път SLV 1112 /III-662, Баня - Твърдица/ - Сборище - Шивачево - граница общини (Сливен - Твърдица) - Селиминово - Чинтулово - / SLV1083/, от км.13+100 до км.33+100 </t>
  </si>
  <si>
    <t>1. Идеен проект за строителство на нова сграда за нуждите на РДПБЗН-Сливен</t>
  </si>
  <si>
    <t>7. Изграждане на системи за видеонаблюдение в гр.Сливен и населените места в общината</t>
  </si>
  <si>
    <t>1. Компютър /9 бр./ - Районни инспектори</t>
  </si>
  <si>
    <t>2. Компютър /8 бр./ - Детска педагогическа стая</t>
  </si>
  <si>
    <t>2. Изграждане на нова сграда за детска градина в с. Тополчане</t>
  </si>
  <si>
    <t>3. Реконструкция и разширение на съществуваща сграда за детска градина в с.Чинтулово</t>
  </si>
  <si>
    <t>4. Изграждане на нова сграда за детска градина в кв. "Надежда", гр.Сливен</t>
  </si>
  <si>
    <t>5. Разширение на сградата на Детска градина „Зорница”, с.Гавраилово</t>
  </si>
  <si>
    <t>6. ПСД за физкултурен салон  НУ"Васил Левски"</t>
  </si>
  <si>
    <t>7. Изграждане на нова сграда за детска градина в с.Сотиря с капацитет 6 целодневни групи</t>
  </si>
  <si>
    <t>1. Изграждане на достъпна архитектурна среда в СУ "Йордан Йовков", кв. "Българка", гр.Сливен</t>
  </si>
  <si>
    <t>2. Изграждане на система за охрана с технически средства на обект "Кризисен център за подкрепа на лица, жертви на домашно насилие и трафик", гр. Сливен</t>
  </si>
  <si>
    <t>1. Изграждане на система за охрана с технически средства на обект "Център за временно настаняване", гр. Сливен</t>
  </si>
  <si>
    <t xml:space="preserve">3. Проектиране и изграждане на светофарна уредба на кръстовище на ул."Г.Икономов" с бул. "Ст.Караджа", гр.Сливен </t>
  </si>
  <si>
    <t>4. Проектиране и изграждане на светофарна уредба на кръстовище на бул. "Хаджи Димитър" с бул. "Христо Ботев", гр. Сливен </t>
  </si>
  <si>
    <t>8. Проектиране и изграждане на сондажни кладенци и поливни водопроводи за  непитейна вода - Проучване, проектиране и изграждане на съоръжение за водовземане от подземни води - тръбни кладенци разположени в югоизточната част на кв.10а, по плана на "Промишлена зона"</t>
  </si>
  <si>
    <t>9. Водоснабдяване на СО "Кироолу"</t>
  </si>
  <si>
    <t>10. Реконструкция на ул.канализационна мрежа за блокове -1,2,3,6, кв.“Даме Груев“, Сливен – Подобект II и III – Реконструкция на блокове 1,2,3, кв.“Даме Груев"</t>
  </si>
  <si>
    <t>11. Отводняване на междублоково пространство, южно от блок № 24, кв.“Българка“,гр.Сливен</t>
  </si>
  <si>
    <t>12. Реконструкция на уличен водопровод със сградни водопроводни отклонения по ул.“Симеон Табаков‘, гр.Сливен“</t>
  </si>
  <si>
    <t>13. Допълнително водоснабдяване с.Ичера, Община Сливен</t>
  </si>
  <si>
    <t>14. Изграждане на ефективна система за улично осветление на алеи в междублоково пространство в кв. "Клуцохор", гр. Сливен</t>
  </si>
  <si>
    <t>15. Проектиране и изграждане на кръгово кръстовище на бул."Панайот Хитов" и бул."Стефан Стамболов", гр.Сливен</t>
  </si>
  <si>
    <t>16. Проектиране и изграждане на кръгово кръстовище на бул."Илинденско въстание" и бул."Бургаско шосе", гр.Сливен</t>
  </si>
  <si>
    <t>17. Благоустрояване на кв. "Дружба", гр. Сливен - изграждане и рехабилитация на алеи и тротоарни площи, кътове за отдих, рехабилитация на озеленени площи в т.ч и отводняване на междублоково пространство за бл.32, бл.33 и бл.34, кв.632, кв.“Дружба“, гр.Сливен</t>
  </si>
  <si>
    <t>18. Благоустрояване  на УПИ III, кв. 675 по план на парк "Юнак", гр.Сливен</t>
  </si>
  <si>
    <t>19. Подобряване на улично осветление в гр. Сливен и населените места в общината</t>
  </si>
  <si>
    <t xml:space="preserve">20. Отводняване на улица „Г.С.Раковски“, ЦГЧ, кв.144, гр.Сливен (от о.т.1018 до 22 по регулационния план на гр.Сливен ) </t>
  </si>
  <si>
    <t>21. Интегриран проект за водния цикъл на гр.Сливен-допълнително възникнали СМР-Реконструкцията на канализацията на гр.Сливен, подобект: Главен колектор I, от РШ11 до РШ1, РШ 18 до РШ 13, Профил 1 от РШ 9 до РШ 1, Профил 2, Профил 4А, от РШ 1 до РШ 16 на Гл.клон I, Профил 5, Профил 6, Профил 7, по плана кв.“Комлука“, гр.Сливен</t>
  </si>
  <si>
    <t>22. Проектиране и изграждане на сондажни кладенци и поливни водопроводи за  непитейна вода - Проучване, проектиране и изграждане на съоръжение за водовземане от подземни води - тръбни кладенци разположени в кв."Българка", кв. 566, УПИ II</t>
  </si>
  <si>
    <t>23. Проектиране и изграждане на сондажни кладенци и поливни водопроводи за  непитейна вода - Проучване, проектиране и изграждане на съоръжение за водовземане от подземни води - тръбни кладенци разположени в кв."Дружба", кв.614, УПИ I</t>
  </si>
  <si>
    <t>24. Проектиране и изграждане на сондажни кладенци и поливни водопроводи за  непитейна вода - Проучване, проектиране и изграждане на съоръжение за водовземане от подземни води - тръбни кладенци разположени в кв."Комлука", кв.94, УПИ I</t>
  </si>
  <si>
    <t>25. Проектиране и изграждане на сондажни кладенци и поливни водопроводи за  непитейна вода - Проучване, проектиране и изграждане на съоръжение за водовземане от подземни води - тръбни кладенци разположени в гр.Сливен, ЦГЧ, кв.137, УПИ I</t>
  </si>
  <si>
    <t>26. ППР  и изграждане на улица от о.т. 233а до о.т. 233б по плана на кв."Речица", гр.Сливен</t>
  </si>
  <si>
    <t>27. Изграждане на улица "Верила",гр. Сливен</t>
  </si>
  <si>
    <t>28. Отчуждаване на имоти за задоволяване на общински нужди в гр.Сливен, СО "Изгрев" и селата</t>
  </si>
  <si>
    <t>29. Отчуждаване на имоти за задоволяване на общинска нужда - улица в с. Желю войвода</t>
  </si>
  <si>
    <t>30. Отчуждаване на имоти за задоволяване на общинска нужда - разширение на улица "Г.С.Раковски" ЦГЧ, гр. Сливен от о.т. 412б до о.т. 400</t>
  </si>
  <si>
    <t>31. Отваряне на улица от о.т. 1400 до о.т. 1398, кв. "Ново село", гр. Сливен</t>
  </si>
  <si>
    <t>32. Отваряне на улица от о.т. 2 до о.т. 48, кв. 32, с.Глушник</t>
  </si>
  <si>
    <t>34. Водопровод за непитейни нужди в кв.671, кв.670 и кв.719 по плана на парк Юнак и по улица "Ал.Пушкин", от о.т. 3101 до о.т.3105, гр.Сливен</t>
  </si>
  <si>
    <t>35. Улична канализация по ул."К.Стоилов" от о.т. 928а до о.т. 928б в кв.284 и СКО за к-с ПЕЧ, гр.Сливен</t>
  </si>
  <si>
    <t>36. Благоустрояване кв. "Българка", гр. Сливен - Рехабилитация, благоустрояване и обновяване на обществени озеленени площи за широко ползване и междублоково пространство на ПИ 67338.525.157, 67338.525.159, 67338.525.160, 67338.525.161 и 67338.525.163 в ж.к."Българка", гр.Сливен.</t>
  </si>
  <si>
    <t>37. Благоустрояване кв. "Клуцохор", гр. Сливен - Рехабилитация, благоустрояване и обновяване на обществени озеленени площи за широко ползване и междублоково пространство източно на бул."Тракия в ж.к."Клуцохор", гр. Сливен.</t>
  </si>
  <si>
    <t>38. Благоустрояване кв. "Сини камъни", гр. Сливен - Рехабилитация, благоустрояване и обновяване на обществени озеленени площи за широко ползване и междублоково пространство на ПИ 67338.524.176, 67338.524.181 в ж.к."Сини камъни", гр. Сливен.</t>
  </si>
  <si>
    <t>39. Проектиране, оборудване и изграждане на сондажни кладенци и поливни водопроводи за непитейна вода - тръбен кладенец в кв.14, по плана на "Промишлена зона"</t>
  </si>
  <si>
    <t>40. Проектиране, оборудване и изграждане на сондажни кладенци и поливни водопроводи за непитейна вода - тръбен кладенец в парк "Юнак"</t>
  </si>
  <si>
    <t>41. Проектиране, оборудване и изграждане на сондажни кладенци и поливни водопроводи за непитейна вода - тръбни кладенци разположени в югоизточната част на кв.23, по плана на "Промишлена зона"</t>
  </si>
  <si>
    <t>42. Изграждане на улица, улични водопровод и канализация между бул. "Бургаско шосе" и бул. "Хаджи Димитър" от о.т. 3182 до о.т. 3180 по плана на гр. Сливен - част "Пътна" - РМС №152/01.03.2023г.</t>
  </si>
  <si>
    <t>43. Изграждане на улица, улични водопровод и канализация между бул. "Бургаско шосе" и бул. "Хаджи Димитър" от о.т. 3182 до о.т. 3180 по плана на гр. Сливен - част "ВиК" - РМС №152/01.03.2023г.</t>
  </si>
  <si>
    <t>44. Проектиране и етапно изграждане на улица от о.т. 225а до о.т. 225ю в кв.22 по плана на промишлена зона гр.Сливен</t>
  </si>
  <si>
    <t>45. Алея, паркоместа и благоустрояване в УПИ IV, кв.527 по плана на ЦГЧ, гр.Сливен</t>
  </si>
  <si>
    <t>1. Изграждане на спортна зала за бокс с трибуни в УПИ VI, кв. 653 по плана на кв. "Младост", гр.Сливен</t>
  </si>
  <si>
    <t>3. Газифициране спортна зала "Младост"</t>
  </si>
  <si>
    <t>1. Изграждане на колумбарни стени на "Новоселско гробище", гр.Сливен</t>
  </si>
  <si>
    <t>4. Ревитализация на колодрума в гр.Сливен</t>
  </si>
  <si>
    <t>5. Климатична колона /4 бр./ - Зала за бокс - доставка и монтаж</t>
  </si>
  <si>
    <t>6. Доставка и монтаж на пластинчати топлообменника, управление и тръбни връзки за подгряване на свеж въздух басейн</t>
  </si>
  <si>
    <t>2. Изграждане на спортна площадка в УПИ I , кв.396 по плана на кв. "Ново село", гр. Сливен</t>
  </si>
  <si>
    <t>6. Доставка и монтаж на автобусни спирки</t>
  </si>
  <si>
    <t>2. Изграждане на общински приют за отглеждане на безстопанствени животни - Преустройство на общинската сграда във "Ветеринарна амбулатория"</t>
  </si>
  <si>
    <t>1. Разширение на "Гробищен парк" с.Крушаре</t>
  </si>
  <si>
    <t>2. Разширение на "Гробищен парк" с.Мечкарево</t>
  </si>
  <si>
    <t>1.Ремонт на открити тераси към самостоятелни обекти с инд.№67338.558.19.1.2 и инд.№67338.558.19.1.2 - кв. ", Дружба", бл.86, ет.1, ап.2 и ап.3 /изпълнение на Решение №129/04.07.2022г. на Административен съд-Сливен/</t>
  </si>
  <si>
    <t>8. Доизграждане на система за видеонаблюдение в с.Мечкарево</t>
  </si>
  <si>
    <t>2. Саниране сграда на "Младежки дом" - Кметство с.Самуилово</t>
  </si>
  <si>
    <t>3. Основен ремонт на бул."Цар Симеон", гр.Сливен - от кръстовище с бул."Братя Миладинови до кръстовище с бул."Илинденско въстание"</t>
  </si>
  <si>
    <t>4. Асфалтиране на улици в гр. Сливен, кв."Речица" след изпълнение на воден цикъл</t>
  </si>
  <si>
    <t>2. Архитектурно заснемане и конструктивно обследване и ремонт на сгради в НКЦ "Къща на Съби Димитров", гр. Сливен</t>
  </si>
  <si>
    <t>1. Реконструкция и преустройство на НХГ "Д. Добрович", Сливен</t>
  </si>
  <si>
    <t>5. Изграждане на временно топлопроводно отклонение и групова абонатна станция за Кризисен център</t>
  </si>
  <si>
    <t>6. Изграждане на временно топлопроводно отклонение и групова абонатна станция за Център за временно настаняване (с помещение за ГАС)</t>
  </si>
  <si>
    <t>46. Алеи, паркоместа и благоустрояване между ул. "Охрид", ул. "Тодор Икономов" и бул. "Хаджи Димитър", кв.298 по плана на ЦГЧ, гр.Сливен</t>
  </si>
  <si>
    <t>47. Алеи, паркоместа и благоустрояване между ул. "Пирот", ул. "Николай Петрини" и бул. "Цар Освободител", кв.164 по плана на ЦГЧ, гр.Сливен</t>
  </si>
  <si>
    <t>48. Алеи, паркоместа и благоустрояване между ул. "Аспарух", ул. "Булаир", ул. "Сан Стефано" и ул. "Асеновска", кв.78 по плана на кв. "Комлука", гр.Сливен</t>
  </si>
  <si>
    <t xml:space="preserve">49. Проектиране и изграждане на локално платно на бул. "Цар Симеон" за десен завой към бул. "Илинденско въстание", гр. Сливен </t>
  </si>
  <si>
    <t>50. Реконструкция на улици "Мишо Тодоров", "Йордан Кювлиев" и "Петко Р.Славейков", гр.Сливен</t>
  </si>
  <si>
    <t>51. Изграждане на улица, улични водопровод и канализация между бул. "Бургаско шосе" и бул. "Хаджи Димитър" от о.т. 3182 до о.т. 3180 по плана на гр. Сливен</t>
  </si>
  <si>
    <t>52. Изграждане на улица от о.т. 798 на Ичеренско шосе, през о.т. 1062,1567,1557,1549 и 1542 до о.т. 3812 на бул. "Бургаско шосе", СО Изграв, землище на гр.Сливен</t>
  </si>
  <si>
    <t>5. Модул за безхартиено заседание /1 бр./ - Общински съвет - Сливен</t>
  </si>
  <si>
    <t>1. Интерактивна дъска /1 бр./ - ДГ "Еделвайс", Сливен</t>
  </si>
  <si>
    <t>2. Лаптоп /2 бр./ - ОУ с.Тополчане</t>
  </si>
  <si>
    <t>9. Преустройство на помещение в НЧ "Светлина - 1930" - с.Чинтулово, с предназначение: Полудневна детска градина - НУ "Хр. Ботев", с.Чинтулово</t>
  </si>
  <si>
    <t>2. Изграждане на детска площадка - ДГ "Еделвайс", Сливен</t>
  </si>
  <si>
    <t>1. Комплект маси с пейки /1 бр./ - ДГ "Детство", Сливен</t>
  </si>
  <si>
    <t>2. Кухненски шкаф от неръждаема стомана /1 бр./ - ДГ "Здравец", Сливен</t>
  </si>
  <si>
    <t>3. Гардероб /4 бр./ - ДГ "Здравец", Сливен</t>
  </si>
  <si>
    <t>4. Шкафове на стена с четири падащи легла - ДГ "Калина", Сливен</t>
  </si>
  <si>
    <t>5. Детско фитнес съоръжение /1 бр./ - ДГ "Елица", Сливен</t>
  </si>
  <si>
    <t>10. Основен ремонт СУ "К. Константинов", Сливен</t>
  </si>
  <si>
    <t>11. Смяна дограма - ОУ гр.Кермен</t>
  </si>
  <si>
    <t>3. Интерактивен дисплей /1 бр./ - ОУ с. Злати войвода</t>
  </si>
  <si>
    <t>8. Строеж на 3 класни стаи към основната сграда на училището - НУ "В.Левски", гр.Сливен</t>
  </si>
  <si>
    <t>9. Изготвяне на инвестиционен проект за физкултурен салон - ОУ "Д. Петров", Сливен</t>
  </si>
  <si>
    <t>10. Изграждане на нов училищен корпус за нуждите на Основно Училище "Св. Паисий Хилендарски" в с.Сотиря</t>
  </si>
  <si>
    <t>6. Модулна сцена - ОУ "Д. Петров", Сливен</t>
  </si>
  <si>
    <t>1. Изграждане на училищна ограда - ОУ с.Сотиря</t>
  </si>
  <si>
    <t>1. ПП - СУ "К. Константинов", Сливен</t>
  </si>
  <si>
    <t>3. Соларен телескоп /1 бр./ - ЦПЛР "Астрономическа обсерватория", Сливен</t>
  </si>
  <si>
    <t>4. Проект: "Интегриран проект за развитие на туризма и подобряване на културната и историческа инфраструктура в Община Сливен - №20F-000763/24.06.2020г. - Социализация и обособяване на музейни сбирки в сградата на "Държавна сукнена фабрика" в гр.Сливен, пл."Стоил войвода" №3,, УПИ II-46, кв.13 по плана на гр.Сливен</t>
  </si>
  <si>
    <t>1. Проект: "Интегриран проект за развитие на туризма и подобряване на културната и историческа инфраструктура в община Сливен" - BG16RFOP001-6.002-0015-C01 /ДФДП 20F-000763 - от фонд устойчиви градове/- СМР на пътническа въжена линия Сливен</t>
  </si>
  <si>
    <t>1. Автомобил - ОП "Градска мобилност"</t>
  </si>
  <si>
    <t>2. Паркинг автомати - ОП "Градска мобилност"</t>
  </si>
  <si>
    <t>25. Компютърна конфигурация /3 бр./ - асистентска подкрепа</t>
  </si>
  <si>
    <t>4. Компютър /5 бр./ - Община Сливен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</si>
</sst>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лв&quot;#,##0_);\(&quot;лв&quot;#,##0\)"/>
    <numFmt numFmtId="181" formatCode="&quot;лв&quot;#,##0_);[Red]\(&quot;лв&quot;#,##0\)"/>
    <numFmt numFmtId="182" formatCode="&quot;лв&quot;#,##0.00_);\(&quot;лв&quot;#,##0.00\)"/>
    <numFmt numFmtId="183" formatCode="&quot;лв&quot;#,##0.00_);[Red]\(&quot;лв&quot;#,##0.00\)"/>
    <numFmt numFmtId="184" formatCode="_(&quot;лв&quot;* #,##0_);_(&quot;лв&quot;* \(#,##0\);_(&quot;лв&quot;* &quot;-&quot;_);_(@_)"/>
    <numFmt numFmtId="185" formatCode="_(&quot;лв&quot;* #,##0.00_);_(&quot;лв&quot;* \(#,##0.00\);_(&quot;лв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1" applyNumberFormat="0" applyFon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8" borderId="6" applyNumberFormat="0" applyAlignment="0" applyProtection="0"/>
    <xf numFmtId="0" fontId="33" fillId="28" borderId="2" applyNumberFormat="0" applyAlignment="0" applyProtection="0"/>
    <xf numFmtId="0" fontId="34" fillId="29" borderId="7" applyNumberFormat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Font="1" applyFill="1" applyAlignment="1">
      <alignment/>
    </xf>
    <xf numFmtId="0" fontId="5" fillId="32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85" fontId="5" fillId="0" borderId="14" xfId="40" applyFont="1" applyFill="1" applyBorder="1" applyAlignment="1">
      <alignment horizontal="center" vertical="center" wrapText="1"/>
    </xf>
    <xf numFmtId="185" fontId="5" fillId="0" borderId="11" xfId="4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justify" wrapText="1"/>
    </xf>
    <xf numFmtId="0" fontId="0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0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2.75"/>
  <cols>
    <col min="1" max="1" width="65.8515625" style="0" customWidth="1"/>
    <col min="2" max="2" width="12.57421875" style="0" customWidth="1"/>
    <col min="3" max="3" width="13.57421875" style="0" customWidth="1"/>
    <col min="4" max="4" width="16.57421875" style="0" customWidth="1"/>
    <col min="5" max="5" width="18.421875" style="0" customWidth="1"/>
    <col min="6" max="6" width="13.421875" style="0" customWidth="1"/>
  </cols>
  <sheetData>
    <row r="1" spans="1:8" ht="15.75">
      <c r="A1" s="12"/>
      <c r="B1" s="13"/>
      <c r="C1" s="13"/>
      <c r="D1" s="14"/>
      <c r="E1" s="5"/>
      <c r="F1" s="5"/>
      <c r="G1" s="3"/>
      <c r="H1" s="2"/>
    </row>
    <row r="2" spans="1:8" ht="15.75">
      <c r="A2" s="12"/>
      <c r="B2" s="13"/>
      <c r="C2" s="13"/>
      <c r="D2" s="14"/>
      <c r="E2" s="12"/>
      <c r="F2" s="12"/>
      <c r="G2" s="3"/>
      <c r="H2" s="2"/>
    </row>
    <row r="3" spans="1:8" ht="15.75">
      <c r="A3" s="5" t="s">
        <v>32</v>
      </c>
      <c r="B3" s="5"/>
      <c r="C3" s="5"/>
      <c r="D3" s="5"/>
      <c r="E3" s="5"/>
      <c r="F3" s="5"/>
      <c r="G3" s="6"/>
      <c r="H3" s="2"/>
    </row>
    <row r="4" spans="1:7" ht="15">
      <c r="A4" s="13"/>
      <c r="B4" s="13"/>
      <c r="C4" s="13"/>
      <c r="D4" s="13"/>
      <c r="E4" s="13"/>
      <c r="F4" s="13"/>
      <c r="G4" s="3"/>
    </row>
    <row r="5" spans="1:8" ht="15.75" customHeight="1">
      <c r="A5" s="24" t="s">
        <v>1</v>
      </c>
      <c r="B5" s="22" t="s">
        <v>31</v>
      </c>
      <c r="C5" s="26" t="s">
        <v>2</v>
      </c>
      <c r="D5" s="27"/>
      <c r="E5" s="27"/>
      <c r="F5" s="28"/>
      <c r="G5" s="1"/>
      <c r="H5" s="2"/>
    </row>
    <row r="6" spans="1:8" ht="60" customHeight="1">
      <c r="A6" s="25"/>
      <c r="B6" s="23"/>
      <c r="C6" s="15" t="s">
        <v>27</v>
      </c>
      <c r="D6" s="15" t="s">
        <v>11</v>
      </c>
      <c r="E6" s="16" t="s">
        <v>10</v>
      </c>
      <c r="F6" s="15" t="s">
        <v>4</v>
      </c>
      <c r="G6" s="1"/>
      <c r="H6" s="2"/>
    </row>
    <row r="7" spans="1:8" ht="15.75">
      <c r="A7" s="17">
        <v>1</v>
      </c>
      <c r="B7" s="17">
        <v>2</v>
      </c>
      <c r="C7" s="17">
        <v>3</v>
      </c>
      <c r="D7" s="17">
        <v>4</v>
      </c>
      <c r="E7" s="17">
        <v>6</v>
      </c>
      <c r="F7" s="17">
        <v>7</v>
      </c>
      <c r="G7" s="1"/>
      <c r="H7" s="2"/>
    </row>
    <row r="8" spans="1:7" ht="15.75">
      <c r="A8" s="10" t="s">
        <v>12</v>
      </c>
      <c r="B8" s="11">
        <f>B9+B66+B304+B330+B334</f>
        <v>22031472</v>
      </c>
      <c r="C8" s="11">
        <f>C9+C66+C304+C330+C334</f>
        <v>3294000</v>
      </c>
      <c r="D8" s="11">
        <f>D9+D66+D304+D330+D334</f>
        <v>7590771</v>
      </c>
      <c r="E8" s="11">
        <f>E9+E66+E304+E330+E334</f>
        <v>3027554</v>
      </c>
      <c r="F8" s="11">
        <f>F9+F66+F304+F330+F334</f>
        <v>8119147</v>
      </c>
      <c r="G8" s="3"/>
    </row>
    <row r="9" spans="1:7" ht="15.75">
      <c r="A9" s="10" t="s">
        <v>23</v>
      </c>
      <c r="B9" s="11">
        <f>B10+B23+B31+B34+B56+B62</f>
        <v>5546108</v>
      </c>
      <c r="C9" s="11">
        <f>C10+C23+C31+C34+C56+C62</f>
        <v>682000</v>
      </c>
      <c r="D9" s="11">
        <f>D10+D23+D31+D34+D56+D62</f>
        <v>1724869</v>
      </c>
      <c r="E9" s="11">
        <f>E10+E23+E31+E34+E56+E62</f>
        <v>864560</v>
      </c>
      <c r="F9" s="11">
        <f>F10+F23+F31+F34+F56+F62</f>
        <v>2274679</v>
      </c>
      <c r="G9" s="3"/>
    </row>
    <row r="10" spans="1:7" ht="15.75">
      <c r="A10" s="10" t="s">
        <v>21</v>
      </c>
      <c r="B10" s="11">
        <f>B11</f>
        <v>807012</v>
      </c>
      <c r="C10" s="11">
        <f>C11</f>
        <v>325000</v>
      </c>
      <c r="D10" s="11">
        <f>D11</f>
        <v>308572</v>
      </c>
      <c r="E10" s="11">
        <f>E11</f>
        <v>0</v>
      </c>
      <c r="F10" s="11">
        <f>F11</f>
        <v>173440</v>
      </c>
      <c r="G10" s="3"/>
    </row>
    <row r="11" spans="1:7" ht="15.75">
      <c r="A11" s="10" t="s">
        <v>8</v>
      </c>
      <c r="B11" s="11">
        <f>SUM(B12:B22)</f>
        <v>807012</v>
      </c>
      <c r="C11" s="11">
        <f>SUM(C12:C22)</f>
        <v>325000</v>
      </c>
      <c r="D11" s="11">
        <f>SUM(D12:D22)</f>
        <v>308572</v>
      </c>
      <c r="E11" s="11">
        <f>SUM(E12:E22)</f>
        <v>0</v>
      </c>
      <c r="F11" s="11">
        <f>SUM(F12:F22)</f>
        <v>173440</v>
      </c>
      <c r="G11" s="3"/>
    </row>
    <row r="12" spans="1:7" ht="30">
      <c r="A12" s="7" t="s">
        <v>94</v>
      </c>
      <c r="B12" s="8">
        <f aca="true" t="shared" si="0" ref="B12:B22">SUM(C12:F12)</f>
        <v>23700</v>
      </c>
      <c r="C12" s="8">
        <v>0</v>
      </c>
      <c r="D12" s="8">
        <v>23700</v>
      </c>
      <c r="E12" s="8">
        <v>0</v>
      </c>
      <c r="F12" s="8">
        <v>0</v>
      </c>
      <c r="G12" s="4"/>
    </row>
    <row r="13" spans="1:7" ht="30">
      <c r="A13" s="7" t="s">
        <v>246</v>
      </c>
      <c r="B13" s="8">
        <f t="shared" si="0"/>
        <v>62880</v>
      </c>
      <c r="C13" s="8">
        <v>60000</v>
      </c>
      <c r="D13" s="8">
        <v>2880</v>
      </c>
      <c r="E13" s="8">
        <v>0</v>
      </c>
      <c r="F13" s="8">
        <v>0</v>
      </c>
      <c r="G13" s="4"/>
    </row>
    <row r="14" spans="1:7" ht="30">
      <c r="A14" s="7" t="s">
        <v>151</v>
      </c>
      <c r="B14" s="8">
        <f t="shared" si="0"/>
        <v>273440</v>
      </c>
      <c r="C14" s="8">
        <v>100000</v>
      </c>
      <c r="D14" s="8">
        <v>0</v>
      </c>
      <c r="E14" s="8">
        <v>0</v>
      </c>
      <c r="F14" s="8">
        <v>173440</v>
      </c>
      <c r="G14" s="3"/>
    </row>
    <row r="15" spans="1:7" ht="30">
      <c r="A15" s="7" t="s">
        <v>154</v>
      </c>
      <c r="B15" s="8">
        <f t="shared" si="0"/>
        <v>1000</v>
      </c>
      <c r="C15" s="8">
        <v>0</v>
      </c>
      <c r="D15" s="8">
        <v>1000</v>
      </c>
      <c r="E15" s="8">
        <v>0</v>
      </c>
      <c r="F15" s="8">
        <v>0</v>
      </c>
      <c r="G15" s="3"/>
    </row>
    <row r="16" spans="1:7" ht="30">
      <c r="A16" s="18" t="s">
        <v>155</v>
      </c>
      <c r="B16" s="8">
        <f t="shared" si="0"/>
        <v>3000</v>
      </c>
      <c r="C16" s="8">
        <v>0</v>
      </c>
      <c r="D16" s="9">
        <v>3000</v>
      </c>
      <c r="E16" s="9">
        <v>0</v>
      </c>
      <c r="F16" s="9">
        <v>0</v>
      </c>
      <c r="G16" s="3"/>
    </row>
    <row r="17" spans="1:7" ht="30">
      <c r="A17" s="18" t="s">
        <v>156</v>
      </c>
      <c r="B17" s="8">
        <f t="shared" si="0"/>
        <v>95000</v>
      </c>
      <c r="C17" s="8">
        <v>95000</v>
      </c>
      <c r="D17" s="9">
        <v>0</v>
      </c>
      <c r="E17" s="9">
        <v>0</v>
      </c>
      <c r="F17" s="9">
        <v>0</v>
      </c>
      <c r="G17" s="3"/>
    </row>
    <row r="18" spans="1:7" ht="30">
      <c r="A18" s="18" t="s">
        <v>157</v>
      </c>
      <c r="B18" s="8">
        <f t="shared" si="0"/>
        <v>70000</v>
      </c>
      <c r="C18" s="8">
        <v>70000</v>
      </c>
      <c r="D18" s="9">
        <v>0</v>
      </c>
      <c r="E18" s="9">
        <v>0</v>
      </c>
      <c r="F18" s="9">
        <v>0</v>
      </c>
      <c r="G18" s="3"/>
    </row>
    <row r="19" spans="1:7" ht="30">
      <c r="A19" s="18" t="s">
        <v>158</v>
      </c>
      <c r="B19" s="8">
        <f t="shared" si="0"/>
        <v>11995</v>
      </c>
      <c r="C19" s="8">
        <v>0</v>
      </c>
      <c r="D19" s="9">
        <v>11995</v>
      </c>
      <c r="E19" s="9">
        <v>0</v>
      </c>
      <c r="F19" s="9">
        <v>0</v>
      </c>
      <c r="G19" s="3"/>
    </row>
    <row r="20" spans="1:7" ht="45">
      <c r="A20" s="18" t="s">
        <v>263</v>
      </c>
      <c r="B20" s="8">
        <f t="shared" si="0"/>
        <v>5997</v>
      </c>
      <c r="C20" s="8">
        <v>0</v>
      </c>
      <c r="D20" s="9">
        <v>5997</v>
      </c>
      <c r="E20" s="9">
        <v>0</v>
      </c>
      <c r="F20" s="9">
        <v>0</v>
      </c>
      <c r="G20" s="3"/>
    </row>
    <row r="21" spans="1:7" ht="15">
      <c r="A21" s="18" t="s">
        <v>270</v>
      </c>
      <c r="B21" s="8">
        <f t="shared" si="0"/>
        <v>250000</v>
      </c>
      <c r="C21" s="8">
        <v>0</v>
      </c>
      <c r="D21" s="9">
        <v>250000</v>
      </c>
      <c r="E21" s="9">
        <v>0</v>
      </c>
      <c r="F21" s="9">
        <v>0</v>
      </c>
      <c r="G21" s="3"/>
    </row>
    <row r="22" spans="1:7" ht="15">
      <c r="A22" s="18" t="s">
        <v>271</v>
      </c>
      <c r="B22" s="8">
        <f t="shared" si="0"/>
        <v>10000</v>
      </c>
      <c r="C22" s="8">
        <v>0</v>
      </c>
      <c r="D22" s="9">
        <v>10000</v>
      </c>
      <c r="E22" s="9">
        <v>0</v>
      </c>
      <c r="F22" s="9">
        <v>0</v>
      </c>
      <c r="G22" s="3"/>
    </row>
    <row r="23" spans="1:7" ht="15.75">
      <c r="A23" s="10" t="s">
        <v>14</v>
      </c>
      <c r="B23" s="11">
        <f>B24</f>
        <v>511000</v>
      </c>
      <c r="C23" s="11">
        <f>C24</f>
        <v>0</v>
      </c>
      <c r="D23" s="11">
        <f>D24</f>
        <v>511000</v>
      </c>
      <c r="E23" s="11">
        <f>E24</f>
        <v>0</v>
      </c>
      <c r="F23" s="11">
        <f>F24</f>
        <v>0</v>
      </c>
      <c r="G23" s="3"/>
    </row>
    <row r="24" spans="1:7" ht="15.75">
      <c r="A24" s="10" t="s">
        <v>8</v>
      </c>
      <c r="B24" s="11">
        <f>SUM(B25:B30)</f>
        <v>511000</v>
      </c>
      <c r="C24" s="11">
        <f>SUM(C25:C30)</f>
        <v>0</v>
      </c>
      <c r="D24" s="11">
        <f>SUM(D25:D30)</f>
        <v>511000</v>
      </c>
      <c r="E24" s="11">
        <f>SUM(E25:E30)</f>
        <v>0</v>
      </c>
      <c r="F24" s="11">
        <f>SUM(F25:F30)</f>
        <v>0</v>
      </c>
      <c r="G24" s="3"/>
    </row>
    <row r="25" spans="1:7" ht="90">
      <c r="A25" s="7" t="s">
        <v>100</v>
      </c>
      <c r="B25" s="8">
        <f aca="true" t="shared" si="1" ref="B25:B30">SUM(C25:F25)</f>
        <v>160000</v>
      </c>
      <c r="C25" s="8">
        <v>0</v>
      </c>
      <c r="D25" s="8">
        <v>160000</v>
      </c>
      <c r="E25" s="8">
        <v>0</v>
      </c>
      <c r="F25" s="8">
        <v>0</v>
      </c>
      <c r="G25" s="3"/>
    </row>
    <row r="26" spans="1:7" ht="45">
      <c r="A26" s="7" t="s">
        <v>101</v>
      </c>
      <c r="B26" s="8">
        <f t="shared" si="1"/>
        <v>50000</v>
      </c>
      <c r="C26" s="8">
        <v>0</v>
      </c>
      <c r="D26" s="8">
        <v>50000</v>
      </c>
      <c r="E26" s="8">
        <v>0</v>
      </c>
      <c r="F26" s="8">
        <v>0</v>
      </c>
      <c r="G26" s="3"/>
    </row>
    <row r="27" spans="1:7" ht="45">
      <c r="A27" s="7" t="s">
        <v>102</v>
      </c>
      <c r="B27" s="8">
        <f t="shared" si="1"/>
        <v>56000</v>
      </c>
      <c r="C27" s="8">
        <v>0</v>
      </c>
      <c r="D27" s="8">
        <v>56000</v>
      </c>
      <c r="E27" s="8">
        <v>0</v>
      </c>
      <c r="F27" s="8">
        <v>0</v>
      </c>
      <c r="G27" s="3"/>
    </row>
    <row r="28" spans="1:7" ht="45">
      <c r="A28" s="7" t="s">
        <v>103</v>
      </c>
      <c r="B28" s="8">
        <f t="shared" si="1"/>
        <v>45000</v>
      </c>
      <c r="C28" s="8">
        <v>0</v>
      </c>
      <c r="D28" s="8">
        <v>45000</v>
      </c>
      <c r="E28" s="8">
        <v>0</v>
      </c>
      <c r="F28" s="8">
        <v>0</v>
      </c>
      <c r="G28" s="3"/>
    </row>
    <row r="29" spans="1:7" ht="30">
      <c r="A29" s="7" t="s">
        <v>159</v>
      </c>
      <c r="B29" s="8">
        <f t="shared" si="1"/>
        <v>100000</v>
      </c>
      <c r="C29" s="8">
        <v>0</v>
      </c>
      <c r="D29" s="8">
        <v>100000</v>
      </c>
      <c r="E29" s="8">
        <v>0</v>
      </c>
      <c r="F29" s="8">
        <v>0</v>
      </c>
      <c r="G29" s="3"/>
    </row>
    <row r="30" spans="1:7" ht="30">
      <c r="A30" s="7" t="s">
        <v>160</v>
      </c>
      <c r="B30" s="8">
        <f t="shared" si="1"/>
        <v>100000</v>
      </c>
      <c r="C30" s="8">
        <v>0</v>
      </c>
      <c r="D30" s="8">
        <v>100000</v>
      </c>
      <c r="E30" s="8">
        <v>0</v>
      </c>
      <c r="F30" s="8">
        <v>0</v>
      </c>
      <c r="G30" s="3"/>
    </row>
    <row r="31" spans="1:7" ht="31.5">
      <c r="A31" s="10" t="s">
        <v>24</v>
      </c>
      <c r="B31" s="11">
        <f>B32</f>
        <v>79520</v>
      </c>
      <c r="C31" s="11">
        <f>C32</f>
        <v>0</v>
      </c>
      <c r="D31" s="11">
        <f>D32</f>
        <v>79520</v>
      </c>
      <c r="E31" s="11">
        <f>E32</f>
        <v>0</v>
      </c>
      <c r="F31" s="11">
        <f>F32</f>
        <v>0</v>
      </c>
      <c r="G31" s="3"/>
    </row>
    <row r="32" spans="1:7" ht="15.75">
      <c r="A32" s="10" t="s">
        <v>8</v>
      </c>
      <c r="B32" s="11">
        <f>SUM(B33:B33)</f>
        <v>79520</v>
      </c>
      <c r="C32" s="11">
        <f>SUM(C33:C33)</f>
        <v>0</v>
      </c>
      <c r="D32" s="11">
        <f>SUM(D33:D33)</f>
        <v>79520</v>
      </c>
      <c r="E32" s="11">
        <f>SUM(E33:E33)</f>
        <v>0</v>
      </c>
      <c r="F32" s="11">
        <f>SUM(F33:F33)</f>
        <v>0</v>
      </c>
      <c r="G32" s="3"/>
    </row>
    <row r="33" spans="1:7" ht="30">
      <c r="A33" s="7" t="s">
        <v>104</v>
      </c>
      <c r="B33" s="8">
        <f>SUM(C33:F33)</f>
        <v>79520</v>
      </c>
      <c r="C33" s="8">
        <v>0</v>
      </c>
      <c r="D33" s="8">
        <v>79520</v>
      </c>
      <c r="E33" s="8">
        <v>0</v>
      </c>
      <c r="F33" s="8">
        <v>0</v>
      </c>
      <c r="G33" s="3"/>
    </row>
    <row r="34" spans="1:7" ht="31.5" customHeight="1">
      <c r="A34" s="10" t="s">
        <v>15</v>
      </c>
      <c r="B34" s="11">
        <f>B35</f>
        <v>1465716</v>
      </c>
      <c r="C34" s="11">
        <f>C35</f>
        <v>142000</v>
      </c>
      <c r="D34" s="11">
        <f>D35</f>
        <v>372477</v>
      </c>
      <c r="E34" s="11">
        <f>E35</f>
        <v>0</v>
      </c>
      <c r="F34" s="11">
        <f>F35</f>
        <v>951239</v>
      </c>
      <c r="G34" s="3"/>
    </row>
    <row r="35" spans="1:7" ht="15.75">
      <c r="A35" s="10" t="s">
        <v>8</v>
      </c>
      <c r="B35" s="11">
        <f>SUM(B36:B55)</f>
        <v>1465716</v>
      </c>
      <c r="C35" s="11">
        <f>SUM(C36:C55)</f>
        <v>142000</v>
      </c>
      <c r="D35" s="11">
        <f>SUM(D36:D55)</f>
        <v>372477</v>
      </c>
      <c r="E35" s="11">
        <f>SUM(E36:E55)</f>
        <v>0</v>
      </c>
      <c r="F35" s="11">
        <f>SUM(F36:F55)</f>
        <v>951239</v>
      </c>
      <c r="G35" s="3"/>
    </row>
    <row r="36" spans="1:7" ht="45">
      <c r="A36" s="7" t="s">
        <v>85</v>
      </c>
      <c r="B36" s="8">
        <f aca="true" t="shared" si="2" ref="B36:B55">SUM(C36:F36)</f>
        <v>314977</v>
      </c>
      <c r="C36" s="8">
        <v>0</v>
      </c>
      <c r="D36" s="8">
        <v>314977</v>
      </c>
      <c r="E36" s="8">
        <v>0</v>
      </c>
      <c r="F36" s="8">
        <v>0</v>
      </c>
      <c r="G36" s="3"/>
    </row>
    <row r="37" spans="1:7" ht="30">
      <c r="A37" s="7" t="s">
        <v>161</v>
      </c>
      <c r="B37" s="8">
        <f t="shared" si="2"/>
        <v>2452</v>
      </c>
      <c r="C37" s="8">
        <v>0</v>
      </c>
      <c r="D37" s="8">
        <v>0</v>
      </c>
      <c r="E37" s="8">
        <v>0</v>
      </c>
      <c r="F37" s="8">
        <v>2452</v>
      </c>
      <c r="G37" s="3"/>
    </row>
    <row r="38" spans="1:7" ht="45">
      <c r="A38" s="7" t="s">
        <v>247</v>
      </c>
      <c r="B38" s="8">
        <f t="shared" si="2"/>
        <v>7000</v>
      </c>
      <c r="C38" s="8">
        <v>0</v>
      </c>
      <c r="D38" s="8">
        <v>7000</v>
      </c>
      <c r="E38" s="8">
        <v>0</v>
      </c>
      <c r="F38" s="8">
        <v>0</v>
      </c>
      <c r="G38" s="3"/>
    </row>
    <row r="39" spans="1:7" ht="30">
      <c r="A39" s="7" t="s">
        <v>248</v>
      </c>
      <c r="B39" s="8">
        <f t="shared" si="2"/>
        <v>1000</v>
      </c>
      <c r="C39" s="8">
        <v>0</v>
      </c>
      <c r="D39" s="8">
        <v>1000</v>
      </c>
      <c r="E39" s="8">
        <v>0</v>
      </c>
      <c r="F39" s="8">
        <v>0</v>
      </c>
      <c r="G39" s="3"/>
    </row>
    <row r="40" spans="1:7" ht="30">
      <c r="A40" s="7" t="s">
        <v>162</v>
      </c>
      <c r="B40" s="8">
        <f t="shared" si="2"/>
        <v>8500</v>
      </c>
      <c r="C40" s="8">
        <v>0</v>
      </c>
      <c r="D40" s="8">
        <v>8500</v>
      </c>
      <c r="E40" s="8">
        <v>0</v>
      </c>
      <c r="F40" s="8">
        <v>0</v>
      </c>
      <c r="G40" s="3"/>
    </row>
    <row r="41" spans="1:7" ht="30">
      <c r="A41" s="7" t="s">
        <v>163</v>
      </c>
      <c r="B41" s="8">
        <f t="shared" si="2"/>
        <v>3000</v>
      </c>
      <c r="C41" s="8">
        <v>0</v>
      </c>
      <c r="D41" s="9">
        <v>3000</v>
      </c>
      <c r="E41" s="9">
        <v>0</v>
      </c>
      <c r="F41" s="9">
        <v>0</v>
      </c>
      <c r="G41" s="3"/>
    </row>
    <row r="42" spans="1:7" ht="30">
      <c r="A42" s="7" t="s">
        <v>164</v>
      </c>
      <c r="B42" s="8">
        <f t="shared" si="2"/>
        <v>632207</v>
      </c>
      <c r="C42" s="8">
        <v>0</v>
      </c>
      <c r="D42" s="9">
        <v>0</v>
      </c>
      <c r="E42" s="9">
        <v>0</v>
      </c>
      <c r="F42" s="9">
        <v>632207</v>
      </c>
      <c r="G42" s="3"/>
    </row>
    <row r="43" spans="1:7" ht="45">
      <c r="A43" s="7" t="s">
        <v>165</v>
      </c>
      <c r="B43" s="8">
        <f t="shared" si="2"/>
        <v>6500</v>
      </c>
      <c r="C43" s="8">
        <v>6000</v>
      </c>
      <c r="D43" s="9">
        <v>500</v>
      </c>
      <c r="E43" s="9">
        <v>0</v>
      </c>
      <c r="F43" s="9">
        <v>0</v>
      </c>
      <c r="G43" s="3"/>
    </row>
    <row r="44" spans="1:7" ht="30">
      <c r="A44" s="7" t="s">
        <v>166</v>
      </c>
      <c r="B44" s="8">
        <f t="shared" si="2"/>
        <v>6500</v>
      </c>
      <c r="C44" s="8">
        <v>6000</v>
      </c>
      <c r="D44" s="9">
        <v>500</v>
      </c>
      <c r="E44" s="9">
        <v>0</v>
      </c>
      <c r="F44" s="9">
        <v>0</v>
      </c>
      <c r="G44" s="3"/>
    </row>
    <row r="45" spans="1:7" ht="45">
      <c r="A45" s="7" t="s">
        <v>167</v>
      </c>
      <c r="B45" s="8">
        <f t="shared" si="2"/>
        <v>6500</v>
      </c>
      <c r="C45" s="8">
        <v>6000</v>
      </c>
      <c r="D45" s="9">
        <v>500</v>
      </c>
      <c r="E45" s="9">
        <v>0</v>
      </c>
      <c r="F45" s="9">
        <v>0</v>
      </c>
      <c r="G45" s="3"/>
    </row>
    <row r="46" spans="1:7" ht="30">
      <c r="A46" s="7" t="s">
        <v>168</v>
      </c>
      <c r="B46" s="8">
        <f t="shared" si="2"/>
        <v>6500</v>
      </c>
      <c r="C46" s="8">
        <v>6000</v>
      </c>
      <c r="D46" s="9">
        <v>500</v>
      </c>
      <c r="E46" s="9">
        <v>0</v>
      </c>
      <c r="F46" s="9">
        <v>0</v>
      </c>
      <c r="G46" s="3"/>
    </row>
    <row r="47" spans="1:7" ht="30">
      <c r="A47" s="7" t="s">
        <v>169</v>
      </c>
      <c r="B47" s="8">
        <f t="shared" si="2"/>
        <v>3500</v>
      </c>
      <c r="C47" s="8">
        <v>3000</v>
      </c>
      <c r="D47" s="9">
        <v>500</v>
      </c>
      <c r="E47" s="9">
        <v>0</v>
      </c>
      <c r="F47" s="9">
        <v>0</v>
      </c>
      <c r="G47" s="3"/>
    </row>
    <row r="48" spans="1:7" ht="45">
      <c r="A48" s="7" t="s">
        <v>170</v>
      </c>
      <c r="B48" s="8">
        <f t="shared" si="2"/>
        <v>15500</v>
      </c>
      <c r="C48" s="8">
        <v>15000</v>
      </c>
      <c r="D48" s="9">
        <v>500</v>
      </c>
      <c r="E48" s="9">
        <v>0</v>
      </c>
      <c r="F48" s="9">
        <v>0</v>
      </c>
      <c r="G48" s="3"/>
    </row>
    <row r="49" spans="1:7" ht="30">
      <c r="A49" s="7" t="s">
        <v>171</v>
      </c>
      <c r="B49" s="8">
        <f t="shared" si="2"/>
        <v>35000</v>
      </c>
      <c r="C49" s="8">
        <v>0</v>
      </c>
      <c r="D49" s="9">
        <v>35000</v>
      </c>
      <c r="E49" s="9">
        <v>0</v>
      </c>
      <c r="F49" s="9">
        <v>0</v>
      </c>
      <c r="G49" s="3"/>
    </row>
    <row r="50" spans="1:7" ht="30">
      <c r="A50" s="7" t="s">
        <v>172</v>
      </c>
      <c r="B50" s="8">
        <f t="shared" si="2"/>
        <v>20000</v>
      </c>
      <c r="C50" s="8">
        <v>20000</v>
      </c>
      <c r="D50" s="9">
        <v>0</v>
      </c>
      <c r="E50" s="9">
        <v>0</v>
      </c>
      <c r="F50" s="9">
        <v>0</v>
      </c>
      <c r="G50" s="3"/>
    </row>
    <row r="51" spans="1:7" ht="30">
      <c r="A51" s="7" t="s">
        <v>173</v>
      </c>
      <c r="B51" s="8">
        <f t="shared" si="2"/>
        <v>20000</v>
      </c>
      <c r="C51" s="8">
        <v>20000</v>
      </c>
      <c r="D51" s="9">
        <v>0</v>
      </c>
      <c r="E51" s="9">
        <v>0</v>
      </c>
      <c r="F51" s="9">
        <v>0</v>
      </c>
      <c r="G51" s="3"/>
    </row>
    <row r="52" spans="1:7" ht="30">
      <c r="A52" s="7" t="s">
        <v>174</v>
      </c>
      <c r="B52" s="8">
        <f t="shared" si="2"/>
        <v>20000</v>
      </c>
      <c r="C52" s="8">
        <v>20000</v>
      </c>
      <c r="D52" s="9">
        <v>0</v>
      </c>
      <c r="E52" s="9">
        <v>0</v>
      </c>
      <c r="F52" s="9">
        <v>0</v>
      </c>
      <c r="G52" s="3"/>
    </row>
    <row r="53" spans="1:7" ht="30.75" customHeight="1">
      <c r="A53" s="7" t="s">
        <v>175</v>
      </c>
      <c r="B53" s="8">
        <f t="shared" si="2"/>
        <v>20000</v>
      </c>
      <c r="C53" s="8">
        <v>20000</v>
      </c>
      <c r="D53" s="9">
        <v>0</v>
      </c>
      <c r="E53" s="9">
        <v>0</v>
      </c>
      <c r="F53" s="9">
        <v>0</v>
      </c>
      <c r="G53" s="3"/>
    </row>
    <row r="54" spans="1:7" ht="45">
      <c r="A54" s="7" t="s">
        <v>176</v>
      </c>
      <c r="B54" s="8">
        <f t="shared" si="2"/>
        <v>20000</v>
      </c>
      <c r="C54" s="8">
        <v>20000</v>
      </c>
      <c r="D54" s="9">
        <v>0</v>
      </c>
      <c r="E54" s="9">
        <v>0</v>
      </c>
      <c r="F54" s="9">
        <v>0</v>
      </c>
      <c r="G54" s="3"/>
    </row>
    <row r="55" spans="1:7" ht="32.25" customHeight="1">
      <c r="A55" s="7" t="s">
        <v>177</v>
      </c>
      <c r="B55" s="8">
        <f t="shared" si="2"/>
        <v>316580</v>
      </c>
      <c r="C55" s="8">
        <v>0</v>
      </c>
      <c r="D55" s="9">
        <v>0</v>
      </c>
      <c r="E55" s="9">
        <v>0</v>
      </c>
      <c r="F55" s="9">
        <v>316580</v>
      </c>
      <c r="G55" s="3"/>
    </row>
    <row r="56" spans="1:7" ht="31.5">
      <c r="A56" s="10" t="s">
        <v>25</v>
      </c>
      <c r="B56" s="11">
        <f>B57</f>
        <v>2615860</v>
      </c>
      <c r="C56" s="11">
        <f>C57</f>
        <v>150000</v>
      </c>
      <c r="D56" s="11">
        <f>D57</f>
        <v>451300</v>
      </c>
      <c r="E56" s="11">
        <f>E57</f>
        <v>864560</v>
      </c>
      <c r="F56" s="11">
        <f>F57</f>
        <v>1150000</v>
      </c>
      <c r="G56" s="3"/>
    </row>
    <row r="57" spans="1:7" ht="15.75">
      <c r="A57" s="10" t="s">
        <v>8</v>
      </c>
      <c r="B57" s="11">
        <f>SUM(B58:B61)</f>
        <v>2615860</v>
      </c>
      <c r="C57" s="11">
        <f>SUM(C58:C61)</f>
        <v>150000</v>
      </c>
      <c r="D57" s="11">
        <f>SUM(D58:D61)</f>
        <v>451300</v>
      </c>
      <c r="E57" s="11">
        <f>SUM(E58:E61)</f>
        <v>864560</v>
      </c>
      <c r="F57" s="11">
        <f>SUM(F58:F61)</f>
        <v>1150000</v>
      </c>
      <c r="G57" s="3"/>
    </row>
    <row r="58" spans="1:7" ht="15" customHeight="1">
      <c r="A58" s="7" t="s">
        <v>96</v>
      </c>
      <c r="B58" s="8">
        <f>SUM(C58:F58)</f>
        <v>451300</v>
      </c>
      <c r="C58" s="8">
        <v>0</v>
      </c>
      <c r="D58" s="8">
        <v>451300</v>
      </c>
      <c r="E58" s="8">
        <v>0</v>
      </c>
      <c r="F58" s="8">
        <v>0</v>
      </c>
      <c r="G58" s="3"/>
    </row>
    <row r="59" spans="1:7" ht="45">
      <c r="A59" s="7" t="s">
        <v>249</v>
      </c>
      <c r="B59" s="8">
        <f>SUM(C59:F59)</f>
        <v>150000</v>
      </c>
      <c r="C59" s="8">
        <v>150000</v>
      </c>
      <c r="D59" s="8">
        <v>0</v>
      </c>
      <c r="E59" s="8">
        <v>0</v>
      </c>
      <c r="F59" s="8">
        <v>0</v>
      </c>
      <c r="G59" s="3"/>
    </row>
    <row r="60" spans="1:7" ht="30">
      <c r="A60" s="7" t="s">
        <v>178</v>
      </c>
      <c r="B60" s="8">
        <f>SUM(C60:F60)</f>
        <v>1150000</v>
      </c>
      <c r="C60" s="8">
        <v>0</v>
      </c>
      <c r="D60" s="8">
        <v>0</v>
      </c>
      <c r="E60" s="8">
        <v>0</v>
      </c>
      <c r="F60" s="8">
        <v>1150000</v>
      </c>
      <c r="G60" s="4"/>
    </row>
    <row r="61" spans="1:7" ht="90">
      <c r="A61" s="7" t="s">
        <v>280</v>
      </c>
      <c r="B61" s="8">
        <f>SUM(C61:F61)</f>
        <v>864560</v>
      </c>
      <c r="C61" s="8">
        <v>0</v>
      </c>
      <c r="D61" s="8">
        <v>0</v>
      </c>
      <c r="E61" s="8">
        <v>864560</v>
      </c>
      <c r="F61" s="8">
        <v>0</v>
      </c>
      <c r="G61" s="4"/>
    </row>
    <row r="62" spans="1:7" ht="15.75">
      <c r="A62" s="10" t="s">
        <v>16</v>
      </c>
      <c r="B62" s="11">
        <f>B63</f>
        <v>67000</v>
      </c>
      <c r="C62" s="11">
        <f>C63</f>
        <v>65000</v>
      </c>
      <c r="D62" s="11">
        <f>D63</f>
        <v>2000</v>
      </c>
      <c r="E62" s="11">
        <f>E63</f>
        <v>0</v>
      </c>
      <c r="F62" s="11">
        <f>F63</f>
        <v>0</v>
      </c>
      <c r="G62" s="3"/>
    </row>
    <row r="63" spans="1:7" ht="15.75">
      <c r="A63" s="10" t="s">
        <v>8</v>
      </c>
      <c r="B63" s="11">
        <f>SUM(B64:B65)</f>
        <v>67000</v>
      </c>
      <c r="C63" s="11">
        <f>SUM(C64:C65)</f>
        <v>65000</v>
      </c>
      <c r="D63" s="11">
        <f>SUM(D64:D65)</f>
        <v>2000</v>
      </c>
      <c r="E63" s="11">
        <f>SUM(E64:E65)</f>
        <v>0</v>
      </c>
      <c r="F63" s="11">
        <f>SUM(F64:F65)</f>
        <v>0</v>
      </c>
      <c r="G63" s="3"/>
    </row>
    <row r="64" spans="1:7" ht="30">
      <c r="A64" s="7" t="s">
        <v>179</v>
      </c>
      <c r="B64" s="8">
        <f>SUM(C64:F64)</f>
        <v>21000</v>
      </c>
      <c r="C64" s="8">
        <v>20000</v>
      </c>
      <c r="D64" s="8">
        <v>1000</v>
      </c>
      <c r="E64" s="8">
        <v>0</v>
      </c>
      <c r="F64" s="8">
        <v>0</v>
      </c>
      <c r="G64" s="3"/>
    </row>
    <row r="65" spans="1:7" ht="60">
      <c r="A65" s="7" t="s">
        <v>180</v>
      </c>
      <c r="B65" s="8">
        <f>SUM(C65:F65)</f>
        <v>46000</v>
      </c>
      <c r="C65" s="8">
        <v>45000</v>
      </c>
      <c r="D65" s="8">
        <v>1000</v>
      </c>
      <c r="E65" s="8">
        <v>0</v>
      </c>
      <c r="F65" s="8">
        <v>0</v>
      </c>
      <c r="G65" s="3"/>
    </row>
    <row r="66" spans="1:7" ht="15.75">
      <c r="A66" s="10" t="s">
        <v>17</v>
      </c>
      <c r="B66" s="11">
        <f>B67+B77+B95+B129+B141+B187+B254+B287</f>
        <v>14665608</v>
      </c>
      <c r="C66" s="11">
        <f>C67+C77+C95+C129+C141+C187+C254+C287</f>
        <v>2612000</v>
      </c>
      <c r="D66" s="11">
        <f>D67+D77+D95+D129+D141+D187+D254+D287</f>
        <v>5735896</v>
      </c>
      <c r="E66" s="11">
        <f>E67+E77+E95+E129+E141+E187+E254+E287</f>
        <v>473244</v>
      </c>
      <c r="F66" s="11">
        <f>F67+F77+F95+F129+F141+F187+F254+F287</f>
        <v>5844468</v>
      </c>
      <c r="G66" s="3"/>
    </row>
    <row r="67" spans="1:7" ht="15.75">
      <c r="A67" s="10" t="s">
        <v>13</v>
      </c>
      <c r="B67" s="11">
        <f>B68+B75</f>
        <v>136600</v>
      </c>
      <c r="C67" s="11">
        <f>C68+C75</f>
        <v>0</v>
      </c>
      <c r="D67" s="11">
        <f>D68+D75</f>
        <v>136600</v>
      </c>
      <c r="E67" s="11">
        <f>E68+E75</f>
        <v>0</v>
      </c>
      <c r="F67" s="11">
        <f>F68+F75</f>
        <v>0</v>
      </c>
      <c r="G67" s="3"/>
    </row>
    <row r="68" spans="1:7" ht="15.75">
      <c r="A68" s="10" t="s">
        <v>5</v>
      </c>
      <c r="B68" s="11">
        <f>SUM(B69:B74)</f>
        <v>96600</v>
      </c>
      <c r="C68" s="11">
        <f>SUM(C69:C74)</f>
        <v>0</v>
      </c>
      <c r="D68" s="11">
        <f>SUM(D69:D74)</f>
        <v>96600</v>
      </c>
      <c r="E68" s="11">
        <f>SUM(E69:E74)</f>
        <v>0</v>
      </c>
      <c r="F68" s="11">
        <f>SUM(F69:F74)</f>
        <v>0</v>
      </c>
      <c r="G68" s="3"/>
    </row>
    <row r="69" spans="1:7" ht="15">
      <c r="A69" s="7" t="s">
        <v>108</v>
      </c>
      <c r="B69" s="8">
        <f aca="true" t="shared" si="3" ref="B69:B74">SUM(C69:F69)</f>
        <v>88000</v>
      </c>
      <c r="C69" s="8">
        <v>0</v>
      </c>
      <c r="D69" s="8">
        <f>8000+81600-1600</f>
        <v>88000</v>
      </c>
      <c r="E69" s="8">
        <v>0</v>
      </c>
      <c r="F69" s="8">
        <v>0</v>
      </c>
      <c r="G69" s="3"/>
    </row>
    <row r="70" spans="1:7" ht="15">
      <c r="A70" s="7" t="s">
        <v>114</v>
      </c>
      <c r="B70" s="8">
        <f t="shared" si="3"/>
        <v>1600</v>
      </c>
      <c r="C70" s="8">
        <v>0</v>
      </c>
      <c r="D70" s="8">
        <v>1600</v>
      </c>
      <c r="E70" s="8">
        <v>0</v>
      </c>
      <c r="F70" s="8">
        <v>0</v>
      </c>
      <c r="G70" s="3"/>
    </row>
    <row r="71" spans="1:7" ht="15">
      <c r="A71" s="7" t="s">
        <v>115</v>
      </c>
      <c r="B71" s="8">
        <f t="shared" si="3"/>
        <v>1600</v>
      </c>
      <c r="C71" s="8">
        <v>0</v>
      </c>
      <c r="D71" s="8">
        <v>1600</v>
      </c>
      <c r="E71" s="8">
        <v>0</v>
      </c>
      <c r="F71" s="8">
        <v>0</v>
      </c>
      <c r="G71" s="3"/>
    </row>
    <row r="72" spans="1:7" ht="18" customHeight="1">
      <c r="A72" s="7" t="s">
        <v>109</v>
      </c>
      <c r="B72" s="8">
        <f t="shared" si="3"/>
        <v>1500</v>
      </c>
      <c r="C72" s="8">
        <v>0</v>
      </c>
      <c r="D72" s="8">
        <v>1500</v>
      </c>
      <c r="E72" s="8">
        <v>0</v>
      </c>
      <c r="F72" s="8">
        <v>0</v>
      </c>
      <c r="G72" s="3"/>
    </row>
    <row r="73" spans="1:7" ht="15">
      <c r="A73" s="7" t="s">
        <v>110</v>
      </c>
      <c r="B73" s="8">
        <f t="shared" si="3"/>
        <v>2200</v>
      </c>
      <c r="C73" s="8">
        <v>0</v>
      </c>
      <c r="D73" s="8">
        <v>2200</v>
      </c>
      <c r="E73" s="8">
        <v>0</v>
      </c>
      <c r="F73" s="8">
        <v>0</v>
      </c>
      <c r="G73" s="3"/>
    </row>
    <row r="74" spans="1:7" ht="15">
      <c r="A74" s="7" t="s">
        <v>111</v>
      </c>
      <c r="B74" s="8">
        <f t="shared" si="3"/>
        <v>1700</v>
      </c>
      <c r="C74" s="8">
        <v>0</v>
      </c>
      <c r="D74" s="8">
        <v>1700</v>
      </c>
      <c r="E74" s="8">
        <v>0</v>
      </c>
      <c r="F74" s="8">
        <v>0</v>
      </c>
      <c r="G74" s="3"/>
    </row>
    <row r="75" spans="1:7" ht="15.75">
      <c r="A75" s="10" t="s">
        <v>6</v>
      </c>
      <c r="B75" s="11">
        <f>SUM(B76:B76)</f>
        <v>40000</v>
      </c>
      <c r="C75" s="11">
        <f>SUM(C76:C76)</f>
        <v>0</v>
      </c>
      <c r="D75" s="11">
        <f>SUM(D76:D76)</f>
        <v>40000</v>
      </c>
      <c r="E75" s="11">
        <f>SUM(E76:E76)</f>
        <v>0</v>
      </c>
      <c r="F75" s="11">
        <f>SUM(F76:F76)</f>
        <v>0</v>
      </c>
      <c r="G75" s="3"/>
    </row>
    <row r="76" spans="1:7" ht="15">
      <c r="A76" s="7" t="s">
        <v>44</v>
      </c>
      <c r="B76" s="8">
        <f>SUM(C76:F76)</f>
        <v>40000</v>
      </c>
      <c r="C76" s="8">
        <v>0</v>
      </c>
      <c r="D76" s="8">
        <v>40000</v>
      </c>
      <c r="E76" s="8">
        <v>0</v>
      </c>
      <c r="F76" s="8">
        <v>0</v>
      </c>
      <c r="G76" s="3"/>
    </row>
    <row r="77" spans="1:7" ht="15.75">
      <c r="A77" s="10" t="s">
        <v>22</v>
      </c>
      <c r="B77" s="11">
        <f>B78+B81+B83+B92</f>
        <v>112977</v>
      </c>
      <c r="C77" s="11">
        <f>C78+C81+C83+C92</f>
        <v>0</v>
      </c>
      <c r="D77" s="11">
        <f>D78+D81+D83+D92</f>
        <v>87977</v>
      </c>
      <c r="E77" s="11">
        <f>E78+E81+E83+E92</f>
        <v>0</v>
      </c>
      <c r="F77" s="11">
        <f>F78+F81+F83+F92</f>
        <v>25000</v>
      </c>
      <c r="G77" s="3"/>
    </row>
    <row r="78" spans="1:7" ht="15.75">
      <c r="A78" s="10" t="s">
        <v>5</v>
      </c>
      <c r="B78" s="11">
        <f>SUM(B79:B80)</f>
        <v>27200</v>
      </c>
      <c r="C78" s="11">
        <f>SUM(C79:C80)</f>
        <v>0</v>
      </c>
      <c r="D78" s="11">
        <f>SUM(D79:D80)</f>
        <v>27200</v>
      </c>
      <c r="E78" s="11">
        <f>SUM(E79:E80)</f>
        <v>0</v>
      </c>
      <c r="F78" s="11">
        <f>SUM(F79:F80)</f>
        <v>0</v>
      </c>
      <c r="G78" s="3"/>
    </row>
    <row r="79" spans="1:7" ht="15">
      <c r="A79" s="7" t="s">
        <v>183</v>
      </c>
      <c r="B79" s="8">
        <f>SUM(C79:F79)</f>
        <v>14400</v>
      </c>
      <c r="C79" s="8">
        <v>0</v>
      </c>
      <c r="D79" s="8">
        <v>14400</v>
      </c>
      <c r="E79" s="8">
        <v>0</v>
      </c>
      <c r="F79" s="8">
        <v>0</v>
      </c>
      <c r="G79" s="3"/>
    </row>
    <row r="80" spans="1:7" ht="15">
      <c r="A80" s="7" t="s">
        <v>184</v>
      </c>
      <c r="B80" s="8">
        <f>SUM(C80:F80)</f>
        <v>12800</v>
      </c>
      <c r="C80" s="8">
        <v>0</v>
      </c>
      <c r="D80" s="8">
        <v>12800</v>
      </c>
      <c r="E80" s="8">
        <v>0</v>
      </c>
      <c r="F80" s="8">
        <v>0</v>
      </c>
      <c r="G80" s="3"/>
    </row>
    <row r="81" spans="1:7" ht="15.75">
      <c r="A81" s="10" t="s">
        <v>29</v>
      </c>
      <c r="B81" s="11">
        <f>SUM(B82:B82)</f>
        <v>15000</v>
      </c>
      <c r="C81" s="11">
        <f>SUM(C82:C82)</f>
        <v>0</v>
      </c>
      <c r="D81" s="11">
        <f>SUM(D82:D82)</f>
        <v>15000</v>
      </c>
      <c r="E81" s="11">
        <f>SUM(E82:E82)</f>
        <v>0</v>
      </c>
      <c r="F81" s="11">
        <f>SUM(F82:F82)</f>
        <v>0</v>
      </c>
      <c r="G81" s="3"/>
    </row>
    <row r="82" spans="1:7" ht="30">
      <c r="A82" s="7" t="s">
        <v>181</v>
      </c>
      <c r="B82" s="8">
        <f>SUM(C82:F82)</f>
        <v>15000</v>
      </c>
      <c r="C82" s="8">
        <v>0</v>
      </c>
      <c r="D82" s="8">
        <v>15000</v>
      </c>
      <c r="E82" s="8">
        <v>0</v>
      </c>
      <c r="F82" s="8">
        <v>0</v>
      </c>
      <c r="G82" s="3"/>
    </row>
    <row r="83" spans="1:7" ht="31.5">
      <c r="A83" s="10" t="s">
        <v>9</v>
      </c>
      <c r="B83" s="11">
        <f>SUM(B84:B91)</f>
        <v>45777</v>
      </c>
      <c r="C83" s="11">
        <f>SUM(C84:C91)</f>
        <v>0</v>
      </c>
      <c r="D83" s="11">
        <f>SUM(D84:D91)</f>
        <v>45777</v>
      </c>
      <c r="E83" s="11">
        <f>SUM(E84:E91)</f>
        <v>0</v>
      </c>
      <c r="F83" s="11">
        <f>SUM(F84:F91)</f>
        <v>0</v>
      </c>
      <c r="G83" s="3"/>
    </row>
    <row r="84" spans="1:7" ht="30">
      <c r="A84" s="7" t="s">
        <v>91</v>
      </c>
      <c r="B84" s="8">
        <f aca="true" t="shared" si="4" ref="B84:B91">SUM(C84:F84)</f>
        <v>3755</v>
      </c>
      <c r="C84" s="8">
        <v>0</v>
      </c>
      <c r="D84" s="8">
        <v>3755</v>
      </c>
      <c r="E84" s="8">
        <v>0</v>
      </c>
      <c r="F84" s="8">
        <v>0</v>
      </c>
      <c r="G84" s="3"/>
    </row>
    <row r="85" spans="1:7" ht="30">
      <c r="A85" s="7" t="s">
        <v>92</v>
      </c>
      <c r="B85" s="8">
        <f t="shared" si="4"/>
        <v>3204</v>
      </c>
      <c r="C85" s="8">
        <v>0</v>
      </c>
      <c r="D85" s="8">
        <v>3204</v>
      </c>
      <c r="E85" s="8">
        <v>0</v>
      </c>
      <c r="F85" s="8">
        <v>0</v>
      </c>
      <c r="G85" s="3"/>
    </row>
    <row r="86" spans="1:7" ht="30">
      <c r="A86" s="7" t="s">
        <v>93</v>
      </c>
      <c r="B86" s="8">
        <f t="shared" si="4"/>
        <v>3864</v>
      </c>
      <c r="C86" s="8">
        <v>0</v>
      </c>
      <c r="D86" s="8">
        <v>3864</v>
      </c>
      <c r="E86" s="8">
        <v>0</v>
      </c>
      <c r="F86" s="8">
        <v>0</v>
      </c>
      <c r="G86" s="3"/>
    </row>
    <row r="87" spans="1:7" ht="30">
      <c r="A87" s="7" t="s">
        <v>95</v>
      </c>
      <c r="B87" s="8">
        <f t="shared" si="4"/>
        <v>2429</v>
      </c>
      <c r="C87" s="8">
        <v>0</v>
      </c>
      <c r="D87" s="8">
        <v>2429</v>
      </c>
      <c r="E87" s="8">
        <v>0</v>
      </c>
      <c r="F87" s="8">
        <v>0</v>
      </c>
      <c r="G87" s="3"/>
    </row>
    <row r="88" spans="1:7" ht="30">
      <c r="A88" s="7" t="s">
        <v>98</v>
      </c>
      <c r="B88" s="8">
        <f t="shared" si="4"/>
        <v>3180</v>
      </c>
      <c r="C88" s="8">
        <v>0</v>
      </c>
      <c r="D88" s="8">
        <v>3180</v>
      </c>
      <c r="E88" s="8">
        <v>0</v>
      </c>
      <c r="F88" s="8">
        <v>0</v>
      </c>
      <c r="G88" s="3"/>
    </row>
    <row r="89" spans="1:7" ht="30">
      <c r="A89" s="7" t="s">
        <v>105</v>
      </c>
      <c r="B89" s="8">
        <f t="shared" si="4"/>
        <v>3155</v>
      </c>
      <c r="C89" s="8">
        <v>0</v>
      </c>
      <c r="D89" s="8">
        <v>3155</v>
      </c>
      <c r="E89" s="8">
        <v>0</v>
      </c>
      <c r="F89" s="8">
        <v>0</v>
      </c>
      <c r="G89" s="3"/>
    </row>
    <row r="90" spans="1:7" ht="30">
      <c r="A90" s="7" t="s">
        <v>182</v>
      </c>
      <c r="B90" s="8">
        <f t="shared" si="4"/>
        <v>25000</v>
      </c>
      <c r="C90" s="8">
        <v>0</v>
      </c>
      <c r="D90" s="8">
        <v>25000</v>
      </c>
      <c r="E90" s="8">
        <v>0</v>
      </c>
      <c r="F90" s="8">
        <v>0</v>
      </c>
      <c r="G90" s="3"/>
    </row>
    <row r="91" spans="1:7" ht="30">
      <c r="A91" s="7" t="s">
        <v>245</v>
      </c>
      <c r="B91" s="8">
        <f t="shared" si="4"/>
        <v>1190</v>
      </c>
      <c r="C91" s="8">
        <v>0</v>
      </c>
      <c r="D91" s="8">
        <v>1190</v>
      </c>
      <c r="E91" s="8">
        <v>0</v>
      </c>
      <c r="F91" s="8">
        <v>0</v>
      </c>
      <c r="G91" s="3"/>
    </row>
    <row r="92" spans="1:7" ht="16.5" customHeight="1">
      <c r="A92" s="10" t="s">
        <v>7</v>
      </c>
      <c r="B92" s="11">
        <f>B93</f>
        <v>25000</v>
      </c>
      <c r="C92" s="11">
        <f>C93</f>
        <v>0</v>
      </c>
      <c r="D92" s="11">
        <f>D93</f>
        <v>0</v>
      </c>
      <c r="E92" s="11">
        <f>E93</f>
        <v>0</v>
      </c>
      <c r="F92" s="11">
        <f>F93</f>
        <v>25000</v>
      </c>
      <c r="G92" s="3"/>
    </row>
    <row r="93" spans="1:7" ht="15.75">
      <c r="A93" s="10" t="s">
        <v>8</v>
      </c>
      <c r="B93" s="11">
        <f>SUM(B94:B94)</f>
        <v>25000</v>
      </c>
      <c r="C93" s="11">
        <f>SUM(C94:C94)</f>
        <v>0</v>
      </c>
      <c r="D93" s="11">
        <f>SUM(D94:D94)</f>
        <v>0</v>
      </c>
      <c r="E93" s="11">
        <f>SUM(E94:E94)</f>
        <v>0</v>
      </c>
      <c r="F93" s="11">
        <f>SUM(F94:F94)</f>
        <v>25000</v>
      </c>
      <c r="G93" s="3"/>
    </row>
    <row r="94" spans="1:7" ht="30">
      <c r="A94" s="7" t="s">
        <v>149</v>
      </c>
      <c r="B94" s="8">
        <f>SUM(C94:F94)</f>
        <v>25000</v>
      </c>
      <c r="C94" s="8">
        <v>0</v>
      </c>
      <c r="D94" s="8">
        <v>0</v>
      </c>
      <c r="E94" s="8">
        <v>0</v>
      </c>
      <c r="F94" s="8">
        <v>25000</v>
      </c>
      <c r="G94" s="3"/>
    </row>
    <row r="95" spans="1:7" ht="15.75">
      <c r="A95" s="10" t="s">
        <v>21</v>
      </c>
      <c r="B95" s="11">
        <f>B96+B100+B111+B115+B122+B127</f>
        <v>2852465</v>
      </c>
      <c r="C95" s="11">
        <f>C96+C100+C111+C115+C122+C127</f>
        <v>268000</v>
      </c>
      <c r="D95" s="11">
        <f>D96+D100+D111+D115+D122+D127</f>
        <v>430412</v>
      </c>
      <c r="E95" s="11">
        <f>E96+E100+E111+E115+E122+E127</f>
        <v>0</v>
      </c>
      <c r="F95" s="11">
        <f>F96+F100+F111+F115+F122+F127</f>
        <v>2154053</v>
      </c>
      <c r="G95" s="3"/>
    </row>
    <row r="96" spans="1:7" ht="15.75">
      <c r="A96" s="10" t="s">
        <v>5</v>
      </c>
      <c r="B96" s="11">
        <f>SUM(B97:B99)</f>
        <v>25842</v>
      </c>
      <c r="C96" s="11">
        <f>SUM(C97:C99)</f>
        <v>0</v>
      </c>
      <c r="D96" s="11">
        <f>SUM(D97:D99)</f>
        <v>25842</v>
      </c>
      <c r="E96" s="11">
        <f>SUM(E97:E99)</f>
        <v>0</v>
      </c>
      <c r="F96" s="11">
        <f>SUM(F97:F99)</f>
        <v>0</v>
      </c>
      <c r="G96" s="3"/>
    </row>
    <row r="97" spans="1:7" ht="15">
      <c r="A97" s="7" t="s">
        <v>261</v>
      </c>
      <c r="B97" s="8">
        <f>SUM(C97:F97)</f>
        <v>2000</v>
      </c>
      <c r="C97" s="8">
        <v>0</v>
      </c>
      <c r="D97" s="8">
        <v>2000</v>
      </c>
      <c r="E97" s="8">
        <v>0</v>
      </c>
      <c r="F97" s="8">
        <v>0</v>
      </c>
      <c r="G97" s="3"/>
    </row>
    <row r="98" spans="1:7" ht="15">
      <c r="A98" s="7" t="s">
        <v>262</v>
      </c>
      <c r="B98" s="8">
        <f>SUM(C98:F98)</f>
        <v>16342</v>
      </c>
      <c r="C98" s="8">
        <v>0</v>
      </c>
      <c r="D98" s="8">
        <f>2378+13964</f>
        <v>16342</v>
      </c>
      <c r="E98" s="8">
        <v>0</v>
      </c>
      <c r="F98" s="8">
        <v>0</v>
      </c>
      <c r="G98" s="3"/>
    </row>
    <row r="99" spans="1:7" ht="15">
      <c r="A99" s="7" t="s">
        <v>272</v>
      </c>
      <c r="B99" s="8">
        <f>SUM(C99:F99)</f>
        <v>7500</v>
      </c>
      <c r="C99" s="8">
        <v>0</v>
      </c>
      <c r="D99" s="8">
        <v>7500</v>
      </c>
      <c r="E99" s="8">
        <v>0</v>
      </c>
      <c r="F99" s="8">
        <v>0</v>
      </c>
      <c r="G99" s="3"/>
    </row>
    <row r="100" spans="1:7" ht="15.75">
      <c r="A100" s="10" t="s">
        <v>29</v>
      </c>
      <c r="B100" s="11">
        <f>SUM(B101:B110)</f>
        <v>2255898</v>
      </c>
      <c r="C100" s="11">
        <f>SUM(C101:C110)</f>
        <v>118000</v>
      </c>
      <c r="D100" s="11">
        <f>SUM(D101:D110)</f>
        <v>339773</v>
      </c>
      <c r="E100" s="11">
        <f>SUM(E101:E110)</f>
        <v>0</v>
      </c>
      <c r="F100" s="11">
        <f>SUM(F101:F110)</f>
        <v>1798125</v>
      </c>
      <c r="G100" s="3"/>
    </row>
    <row r="101" spans="1:7" ht="75">
      <c r="A101" s="7" t="s">
        <v>150</v>
      </c>
      <c r="B101" s="8">
        <f aca="true" t="shared" si="5" ref="B101:B110">SUM(C101:F101)</f>
        <v>1777028</v>
      </c>
      <c r="C101" s="8">
        <v>0</v>
      </c>
      <c r="D101" s="8">
        <v>0</v>
      </c>
      <c r="E101" s="8">
        <v>0</v>
      </c>
      <c r="F101" s="8">
        <v>1777028</v>
      </c>
      <c r="G101" s="3"/>
    </row>
    <row r="102" spans="1:7" ht="30">
      <c r="A102" s="7" t="s">
        <v>185</v>
      </c>
      <c r="B102" s="8">
        <f t="shared" si="5"/>
        <v>42000</v>
      </c>
      <c r="C102" s="8">
        <v>42000</v>
      </c>
      <c r="D102" s="8">
        <v>0</v>
      </c>
      <c r="E102" s="8">
        <v>0</v>
      </c>
      <c r="F102" s="8">
        <v>0</v>
      </c>
      <c r="G102" s="3"/>
    </row>
    <row r="103" spans="1:7" ht="30.75" customHeight="1">
      <c r="A103" s="7" t="s">
        <v>186</v>
      </c>
      <c r="B103" s="8">
        <f t="shared" si="5"/>
        <v>1000</v>
      </c>
      <c r="C103" s="8">
        <v>0</v>
      </c>
      <c r="D103" s="8">
        <v>1000</v>
      </c>
      <c r="E103" s="8">
        <v>0</v>
      </c>
      <c r="F103" s="8">
        <v>0</v>
      </c>
      <c r="G103" s="3"/>
    </row>
    <row r="104" spans="1:7" ht="30">
      <c r="A104" s="7" t="s">
        <v>187</v>
      </c>
      <c r="B104" s="8">
        <f t="shared" si="5"/>
        <v>41666</v>
      </c>
      <c r="C104" s="8">
        <v>40000</v>
      </c>
      <c r="D104" s="8">
        <v>1666</v>
      </c>
      <c r="E104" s="8">
        <v>0</v>
      </c>
      <c r="F104" s="8">
        <v>0</v>
      </c>
      <c r="G104" s="3"/>
    </row>
    <row r="105" spans="1:7" ht="30">
      <c r="A105" s="7" t="s">
        <v>188</v>
      </c>
      <c r="B105" s="8">
        <f t="shared" si="5"/>
        <v>1000</v>
      </c>
      <c r="C105" s="8">
        <v>0</v>
      </c>
      <c r="D105" s="8">
        <v>1000</v>
      </c>
      <c r="E105" s="8">
        <v>0</v>
      </c>
      <c r="F105" s="8">
        <v>0</v>
      </c>
      <c r="G105" s="3"/>
    </row>
    <row r="106" spans="1:7" ht="15">
      <c r="A106" s="7" t="s">
        <v>189</v>
      </c>
      <c r="B106" s="8">
        <f t="shared" si="5"/>
        <v>36000</v>
      </c>
      <c r="C106" s="8">
        <v>36000</v>
      </c>
      <c r="D106" s="8">
        <v>0</v>
      </c>
      <c r="E106" s="8">
        <v>0</v>
      </c>
      <c r="F106" s="8">
        <v>0</v>
      </c>
      <c r="G106" s="3"/>
    </row>
    <row r="107" spans="1:7" ht="30">
      <c r="A107" s="7" t="s">
        <v>190</v>
      </c>
      <c r="B107" s="8">
        <f t="shared" si="5"/>
        <v>1000</v>
      </c>
      <c r="C107" s="8">
        <v>0</v>
      </c>
      <c r="D107" s="8">
        <v>1000</v>
      </c>
      <c r="E107" s="8">
        <v>0</v>
      </c>
      <c r="F107" s="8">
        <v>0</v>
      </c>
      <c r="G107" s="3"/>
    </row>
    <row r="108" spans="1:7" ht="30">
      <c r="A108" s="7" t="s">
        <v>273</v>
      </c>
      <c r="B108" s="8">
        <f t="shared" si="5"/>
        <v>121097</v>
      </c>
      <c r="C108" s="8">
        <v>0</v>
      </c>
      <c r="D108" s="8">
        <v>100000</v>
      </c>
      <c r="E108" s="8">
        <v>0</v>
      </c>
      <c r="F108" s="8">
        <v>21097</v>
      </c>
      <c r="G108" s="3"/>
    </row>
    <row r="109" spans="1:7" ht="30">
      <c r="A109" s="7" t="s">
        <v>274</v>
      </c>
      <c r="B109" s="8">
        <f t="shared" si="5"/>
        <v>11880</v>
      </c>
      <c r="C109" s="8">
        <v>0</v>
      </c>
      <c r="D109" s="8">
        <v>11880</v>
      </c>
      <c r="E109" s="8">
        <v>0</v>
      </c>
      <c r="F109" s="8">
        <v>0</v>
      </c>
      <c r="G109" s="3"/>
    </row>
    <row r="110" spans="1:7" ht="30">
      <c r="A110" s="7" t="s">
        <v>275</v>
      </c>
      <c r="B110" s="8">
        <f t="shared" si="5"/>
        <v>223227</v>
      </c>
      <c r="C110" s="8">
        <v>0</v>
      </c>
      <c r="D110" s="8">
        <v>223227</v>
      </c>
      <c r="E110" s="8">
        <v>0</v>
      </c>
      <c r="F110" s="8">
        <v>0</v>
      </c>
      <c r="G110" s="3"/>
    </row>
    <row r="111" spans="1:7" ht="31.5">
      <c r="A111" s="10" t="s">
        <v>9</v>
      </c>
      <c r="B111" s="11">
        <f>SUM(B112:B114)</f>
        <v>187410</v>
      </c>
      <c r="C111" s="11">
        <f>SUM(C112:C114)</f>
        <v>150000</v>
      </c>
      <c r="D111" s="11">
        <f>SUM(D112:D114)</f>
        <v>37410</v>
      </c>
      <c r="E111" s="11">
        <f>SUM(E112:E114)</f>
        <v>0</v>
      </c>
      <c r="F111" s="11">
        <f>SUM(F112:F114)</f>
        <v>0</v>
      </c>
      <c r="G111" s="3"/>
    </row>
    <row r="112" spans="1:7" ht="31.5" customHeight="1">
      <c r="A112" s="7" t="s">
        <v>191</v>
      </c>
      <c r="B112" s="8">
        <f>SUM(C112:F112)</f>
        <v>150000</v>
      </c>
      <c r="C112" s="8">
        <v>150000</v>
      </c>
      <c r="D112" s="8">
        <v>0</v>
      </c>
      <c r="E112" s="8">
        <v>0</v>
      </c>
      <c r="F112" s="8">
        <v>0</v>
      </c>
      <c r="G112" s="3"/>
    </row>
    <row r="113" spans="1:7" ht="15">
      <c r="A113" s="7" t="s">
        <v>264</v>
      </c>
      <c r="B113" s="8">
        <f>SUM(C113:F113)</f>
        <v>15000</v>
      </c>
      <c r="C113" s="8">
        <v>0</v>
      </c>
      <c r="D113" s="8">
        <v>15000</v>
      </c>
      <c r="E113" s="8">
        <v>0</v>
      </c>
      <c r="F113" s="8">
        <v>0</v>
      </c>
      <c r="G113" s="3"/>
    </row>
    <row r="114" spans="1:7" ht="30">
      <c r="A114" s="7" t="s">
        <v>279</v>
      </c>
      <c r="B114" s="8">
        <f>SUM(C114:F114)</f>
        <v>22410</v>
      </c>
      <c r="C114" s="8">
        <v>0</v>
      </c>
      <c r="D114" s="8">
        <v>22410</v>
      </c>
      <c r="E114" s="8">
        <v>0</v>
      </c>
      <c r="F114" s="8">
        <v>0</v>
      </c>
      <c r="G114" s="3"/>
    </row>
    <row r="115" spans="1:7" ht="15.75">
      <c r="A115" s="10" t="s">
        <v>6</v>
      </c>
      <c r="B115" s="11">
        <f>SUM(B116:B121)</f>
        <v>16524</v>
      </c>
      <c r="C115" s="11">
        <f>SUM(C116:C121)</f>
        <v>0</v>
      </c>
      <c r="D115" s="11">
        <f>SUM(D116:D121)</f>
        <v>16524</v>
      </c>
      <c r="E115" s="11">
        <f>SUM(E116:E121)</f>
        <v>0</v>
      </c>
      <c r="F115" s="11">
        <f>SUM(F116:F121)</f>
        <v>0</v>
      </c>
      <c r="G115" s="3"/>
    </row>
    <row r="116" spans="1:7" ht="15">
      <c r="A116" s="7" t="s">
        <v>265</v>
      </c>
      <c r="B116" s="8">
        <f aca="true" t="shared" si="6" ref="B116:B121">SUM(C116:F116)</f>
        <v>1395</v>
      </c>
      <c r="C116" s="8">
        <v>0</v>
      </c>
      <c r="D116" s="8">
        <v>1395</v>
      </c>
      <c r="E116" s="8">
        <v>0</v>
      </c>
      <c r="F116" s="8">
        <v>0</v>
      </c>
      <c r="G116" s="3"/>
    </row>
    <row r="117" spans="1:7" ht="30">
      <c r="A117" s="7" t="s">
        <v>266</v>
      </c>
      <c r="B117" s="8">
        <f t="shared" si="6"/>
        <v>669</v>
      </c>
      <c r="C117" s="8">
        <v>0</v>
      </c>
      <c r="D117" s="8">
        <v>669</v>
      </c>
      <c r="E117" s="8">
        <v>0</v>
      </c>
      <c r="F117" s="8">
        <v>0</v>
      </c>
      <c r="G117" s="3"/>
    </row>
    <row r="118" spans="1:7" ht="15">
      <c r="A118" s="7" t="s">
        <v>267</v>
      </c>
      <c r="B118" s="8">
        <f t="shared" si="6"/>
        <v>3900</v>
      </c>
      <c r="C118" s="8">
        <v>0</v>
      </c>
      <c r="D118" s="8">
        <v>3900</v>
      </c>
      <c r="E118" s="8">
        <v>0</v>
      </c>
      <c r="F118" s="8">
        <v>0</v>
      </c>
      <c r="G118" s="3"/>
    </row>
    <row r="119" spans="1:7" ht="30">
      <c r="A119" s="7" t="s">
        <v>268</v>
      </c>
      <c r="B119" s="8">
        <f t="shared" si="6"/>
        <v>2001</v>
      </c>
      <c r="C119" s="8">
        <v>0</v>
      </c>
      <c r="D119" s="8">
        <v>2001</v>
      </c>
      <c r="E119" s="8">
        <v>0</v>
      </c>
      <c r="F119" s="8">
        <v>0</v>
      </c>
      <c r="G119" s="3"/>
    </row>
    <row r="120" spans="1:7" ht="15">
      <c r="A120" s="7" t="s">
        <v>269</v>
      </c>
      <c r="B120" s="8">
        <f t="shared" si="6"/>
        <v>1809</v>
      </c>
      <c r="C120" s="8">
        <v>0</v>
      </c>
      <c r="D120" s="8">
        <v>1809</v>
      </c>
      <c r="E120" s="8">
        <v>0</v>
      </c>
      <c r="F120" s="8">
        <v>0</v>
      </c>
      <c r="G120" s="3"/>
    </row>
    <row r="121" spans="1:7" ht="15">
      <c r="A121" s="7" t="s">
        <v>276</v>
      </c>
      <c r="B121" s="8">
        <f t="shared" si="6"/>
        <v>6750</v>
      </c>
      <c r="C121" s="8">
        <v>0</v>
      </c>
      <c r="D121" s="8">
        <v>6750</v>
      </c>
      <c r="E121" s="8"/>
      <c r="F121" s="8"/>
      <c r="G121" s="3"/>
    </row>
    <row r="122" spans="1:7" ht="18" customHeight="1">
      <c r="A122" s="10" t="s">
        <v>7</v>
      </c>
      <c r="B122" s="11">
        <f>B123</f>
        <v>355928</v>
      </c>
      <c r="C122" s="11">
        <f>C123</f>
        <v>0</v>
      </c>
      <c r="D122" s="11">
        <f>D123</f>
        <v>0</v>
      </c>
      <c r="E122" s="11">
        <f>E123</f>
        <v>0</v>
      </c>
      <c r="F122" s="11">
        <f>F123</f>
        <v>355928</v>
      </c>
      <c r="G122" s="3"/>
    </row>
    <row r="123" spans="1:7" ht="15.75">
      <c r="A123" s="10" t="s">
        <v>8</v>
      </c>
      <c r="B123" s="11">
        <f>SUM(B124:B126)</f>
        <v>355928</v>
      </c>
      <c r="C123" s="11">
        <f>SUM(C124:C126)</f>
        <v>0</v>
      </c>
      <c r="D123" s="11">
        <f>SUM(D124:D126)</f>
        <v>0</v>
      </c>
      <c r="E123" s="11">
        <f>SUM(E124:E126)</f>
        <v>0</v>
      </c>
      <c r="F123" s="11">
        <f>SUM(F124:F126)</f>
        <v>355928</v>
      </c>
      <c r="G123" s="3"/>
    </row>
    <row r="124" spans="1:7" ht="30">
      <c r="A124" s="7" t="s">
        <v>250</v>
      </c>
      <c r="B124" s="8">
        <f>SUM(C124:F124)</f>
        <v>261098</v>
      </c>
      <c r="C124" s="8">
        <v>0</v>
      </c>
      <c r="D124" s="8">
        <v>0</v>
      </c>
      <c r="E124" s="8">
        <v>0</v>
      </c>
      <c r="F124" s="8">
        <v>261098</v>
      </c>
      <c r="G124" s="3"/>
    </row>
    <row r="125" spans="1:7" ht="30">
      <c r="A125" s="7" t="s">
        <v>152</v>
      </c>
      <c r="B125" s="8">
        <f>SUM(C125:F125)</f>
        <v>35830</v>
      </c>
      <c r="C125" s="8">
        <v>0</v>
      </c>
      <c r="D125" s="8">
        <v>0</v>
      </c>
      <c r="E125" s="8">
        <v>0</v>
      </c>
      <c r="F125" s="8">
        <f>30600+5230</f>
        <v>35830</v>
      </c>
      <c r="G125" s="3"/>
    </row>
    <row r="126" spans="1:7" ht="30">
      <c r="A126" s="7" t="s">
        <v>153</v>
      </c>
      <c r="B126" s="8">
        <f>SUM(C126:F126)</f>
        <v>59000</v>
      </c>
      <c r="C126" s="8">
        <v>0</v>
      </c>
      <c r="D126" s="8">
        <v>0</v>
      </c>
      <c r="E126" s="8">
        <v>0</v>
      </c>
      <c r="F126" s="8">
        <v>59000</v>
      </c>
      <c r="G126" s="3"/>
    </row>
    <row r="127" spans="1:7" ht="15.75">
      <c r="A127" s="10" t="s">
        <v>0</v>
      </c>
      <c r="B127" s="11">
        <f>SUM(B128:B128)</f>
        <v>10863</v>
      </c>
      <c r="C127" s="11">
        <f>SUM(C128:C128)</f>
        <v>0</v>
      </c>
      <c r="D127" s="11">
        <f>SUM(D128:D128)</f>
        <v>10863</v>
      </c>
      <c r="E127" s="11">
        <f>SUM(E128:E128)</f>
        <v>0</v>
      </c>
      <c r="F127" s="11">
        <f>SUM(F128:F128)</f>
        <v>0</v>
      </c>
      <c r="G127" s="3"/>
    </row>
    <row r="128" spans="1:7" ht="15">
      <c r="A128" s="7" t="s">
        <v>277</v>
      </c>
      <c r="B128" s="8">
        <f>SUM(C128:F128)</f>
        <v>10863</v>
      </c>
      <c r="C128" s="8">
        <v>0</v>
      </c>
      <c r="D128" s="8">
        <v>10863</v>
      </c>
      <c r="E128" s="8">
        <v>0</v>
      </c>
      <c r="F128" s="8">
        <v>0</v>
      </c>
      <c r="G128" s="3"/>
    </row>
    <row r="129" spans="1:7" ht="15.75">
      <c r="A129" s="10" t="s">
        <v>14</v>
      </c>
      <c r="B129" s="11">
        <f>B130+B134</f>
        <v>26500</v>
      </c>
      <c r="C129" s="11">
        <f>C130+C134</f>
        <v>0</v>
      </c>
      <c r="D129" s="11">
        <f>D130+D134</f>
        <v>26500</v>
      </c>
      <c r="E129" s="11">
        <f>E130+E134</f>
        <v>0</v>
      </c>
      <c r="F129" s="11">
        <f>F130+F134</f>
        <v>0</v>
      </c>
      <c r="G129" s="3"/>
    </row>
    <row r="130" spans="1:7" ht="15.75">
      <c r="A130" s="10" t="s">
        <v>5</v>
      </c>
      <c r="B130" s="11">
        <f>SUM(B131:B133)</f>
        <v>4800</v>
      </c>
      <c r="C130" s="11">
        <f>SUM(C131:C133)</f>
        <v>0</v>
      </c>
      <c r="D130" s="11">
        <f>SUM(D131:D133)</f>
        <v>4800</v>
      </c>
      <c r="E130" s="11">
        <f>SUM(E131:E133)</f>
        <v>0</v>
      </c>
      <c r="F130" s="11">
        <f>SUM(F131:F133)</f>
        <v>0</v>
      </c>
      <c r="G130" s="3"/>
    </row>
    <row r="131" spans="1:7" ht="15">
      <c r="A131" s="7" t="s">
        <v>116</v>
      </c>
      <c r="B131" s="8">
        <f>SUM(C131:F131)</f>
        <v>1600</v>
      </c>
      <c r="C131" s="8">
        <v>0</v>
      </c>
      <c r="D131" s="8">
        <v>1600</v>
      </c>
      <c r="E131" s="8">
        <v>0</v>
      </c>
      <c r="F131" s="8">
        <v>0</v>
      </c>
      <c r="G131" s="3"/>
    </row>
    <row r="132" spans="1:7" ht="15">
      <c r="A132" s="7" t="s">
        <v>117</v>
      </c>
      <c r="B132" s="8">
        <f>SUM(C132:F132)</f>
        <v>1600</v>
      </c>
      <c r="C132" s="8">
        <v>0</v>
      </c>
      <c r="D132" s="8">
        <v>1600</v>
      </c>
      <c r="E132" s="8">
        <v>0</v>
      </c>
      <c r="F132" s="8">
        <v>0</v>
      </c>
      <c r="G132" s="3"/>
    </row>
    <row r="133" spans="1:7" ht="15">
      <c r="A133" s="7" t="s">
        <v>118</v>
      </c>
      <c r="B133" s="8">
        <f>SUM(C133:F133)</f>
        <v>1600</v>
      </c>
      <c r="C133" s="8">
        <v>0</v>
      </c>
      <c r="D133" s="8">
        <v>1600</v>
      </c>
      <c r="E133" s="8">
        <v>0</v>
      </c>
      <c r="F133" s="8">
        <v>0</v>
      </c>
      <c r="G133" s="3"/>
    </row>
    <row r="134" spans="1:7" ht="15.75">
      <c r="A134" s="10" t="s">
        <v>6</v>
      </c>
      <c r="B134" s="11">
        <f>SUM(B135:B140)</f>
        <v>21700</v>
      </c>
      <c r="C134" s="11">
        <f>SUM(C135:C140)</f>
        <v>0</v>
      </c>
      <c r="D134" s="11">
        <f>SUM(D135:D140)</f>
        <v>21700</v>
      </c>
      <c r="E134" s="11">
        <f>SUM(E135:E140)</f>
        <v>0</v>
      </c>
      <c r="F134" s="11">
        <f>SUM(F135:F140)</f>
        <v>0</v>
      </c>
      <c r="G134" s="3"/>
    </row>
    <row r="135" spans="1:7" ht="30">
      <c r="A135" s="7" t="s">
        <v>78</v>
      </c>
      <c r="B135" s="8">
        <f aca="true" t="shared" si="7" ref="B135:B140">SUM(C135:F135)</f>
        <v>2000</v>
      </c>
      <c r="C135" s="8">
        <v>0</v>
      </c>
      <c r="D135" s="8">
        <v>2000</v>
      </c>
      <c r="E135" s="8">
        <v>0</v>
      </c>
      <c r="F135" s="8">
        <v>0</v>
      </c>
      <c r="G135" s="3"/>
    </row>
    <row r="136" spans="1:7" ht="30">
      <c r="A136" s="7" t="s">
        <v>79</v>
      </c>
      <c r="B136" s="8">
        <f t="shared" si="7"/>
        <v>4000</v>
      </c>
      <c r="C136" s="8">
        <v>0</v>
      </c>
      <c r="D136" s="8">
        <v>4000</v>
      </c>
      <c r="E136" s="8">
        <v>0</v>
      </c>
      <c r="F136" s="8">
        <v>0</v>
      </c>
      <c r="G136" s="3"/>
    </row>
    <row r="137" spans="1:7" ht="30">
      <c r="A137" s="7" t="s">
        <v>80</v>
      </c>
      <c r="B137" s="8">
        <f t="shared" si="7"/>
        <v>4000</v>
      </c>
      <c r="C137" s="8">
        <v>0</v>
      </c>
      <c r="D137" s="8">
        <v>4000</v>
      </c>
      <c r="E137" s="8">
        <v>0</v>
      </c>
      <c r="F137" s="8">
        <v>0</v>
      </c>
      <c r="G137" s="3"/>
    </row>
    <row r="138" spans="1:7" ht="15">
      <c r="A138" s="7" t="s">
        <v>81</v>
      </c>
      <c r="B138" s="8">
        <f t="shared" si="7"/>
        <v>5500</v>
      </c>
      <c r="C138" s="8">
        <v>0</v>
      </c>
      <c r="D138" s="8">
        <v>5500</v>
      </c>
      <c r="E138" s="8">
        <v>0</v>
      </c>
      <c r="F138" s="8">
        <v>0</v>
      </c>
      <c r="G138" s="3"/>
    </row>
    <row r="139" spans="1:7" ht="15">
      <c r="A139" s="7" t="s">
        <v>82</v>
      </c>
      <c r="B139" s="8">
        <f t="shared" si="7"/>
        <v>2700</v>
      </c>
      <c r="C139" s="8">
        <v>0</v>
      </c>
      <c r="D139" s="8">
        <v>2700</v>
      </c>
      <c r="E139" s="8">
        <v>0</v>
      </c>
      <c r="F139" s="8">
        <v>0</v>
      </c>
      <c r="G139" s="3"/>
    </row>
    <row r="140" spans="1:7" ht="16.5" customHeight="1">
      <c r="A140" s="7" t="s">
        <v>83</v>
      </c>
      <c r="B140" s="8">
        <f t="shared" si="7"/>
        <v>3500</v>
      </c>
      <c r="C140" s="8">
        <v>0</v>
      </c>
      <c r="D140" s="8">
        <v>3500</v>
      </c>
      <c r="E140" s="8">
        <v>0</v>
      </c>
      <c r="F140" s="8">
        <v>0</v>
      </c>
      <c r="G140" s="3"/>
    </row>
    <row r="141" spans="1:7" ht="31.5">
      <c r="A141" s="10" t="s">
        <v>24</v>
      </c>
      <c r="B141" s="11">
        <f>B142+B173+B180+B182</f>
        <v>407783</v>
      </c>
      <c r="C141" s="11">
        <f>C142+C173+C180+C182</f>
        <v>140000</v>
      </c>
      <c r="D141" s="11">
        <f>D142+D173+D180+D182</f>
        <v>257783</v>
      </c>
      <c r="E141" s="11">
        <f>E142+E173+E180+E182</f>
        <v>10000</v>
      </c>
      <c r="F141" s="11">
        <f>F142+F173+F180+F182</f>
        <v>0</v>
      </c>
      <c r="G141" s="3"/>
    </row>
    <row r="142" spans="1:7" ht="15.75">
      <c r="A142" s="10" t="s">
        <v>5</v>
      </c>
      <c r="B142" s="11">
        <f>SUM(B143:B172)</f>
        <v>109200</v>
      </c>
      <c r="C142" s="11">
        <f>SUM(C143:C172)</f>
        <v>0</v>
      </c>
      <c r="D142" s="11">
        <f>SUM(D143:D172)</f>
        <v>99200</v>
      </c>
      <c r="E142" s="11">
        <f>SUM(E143:E172)</f>
        <v>10000</v>
      </c>
      <c r="F142" s="11">
        <f>SUM(F143:F172)</f>
        <v>0</v>
      </c>
      <c r="G142" s="3"/>
    </row>
    <row r="143" spans="1:7" ht="60">
      <c r="A143" s="7" t="s">
        <v>33</v>
      </c>
      <c r="B143" s="8">
        <f aca="true" t="shared" si="8" ref="B143:B172">SUM(C143:F143)</f>
        <v>2500</v>
      </c>
      <c r="C143" s="8">
        <v>0</v>
      </c>
      <c r="D143" s="8">
        <v>0</v>
      </c>
      <c r="E143" s="8">
        <v>2500</v>
      </c>
      <c r="F143" s="8">
        <v>0</v>
      </c>
      <c r="G143" s="3"/>
    </row>
    <row r="144" spans="1:7" ht="60">
      <c r="A144" s="7" t="s">
        <v>34</v>
      </c>
      <c r="B144" s="8">
        <f t="shared" si="8"/>
        <v>1500</v>
      </c>
      <c r="C144" s="8">
        <v>0</v>
      </c>
      <c r="D144" s="8">
        <v>0</v>
      </c>
      <c r="E144" s="8">
        <v>1500</v>
      </c>
      <c r="F144" s="8">
        <v>0</v>
      </c>
      <c r="G144" s="3"/>
    </row>
    <row r="145" spans="1:7" ht="61.5" customHeight="1">
      <c r="A145" s="7" t="s">
        <v>35</v>
      </c>
      <c r="B145" s="8">
        <f t="shared" si="8"/>
        <v>3000</v>
      </c>
      <c r="C145" s="8">
        <v>0</v>
      </c>
      <c r="D145" s="8">
        <v>0</v>
      </c>
      <c r="E145" s="8">
        <v>3000</v>
      </c>
      <c r="F145" s="8">
        <v>0</v>
      </c>
      <c r="G145" s="3"/>
    </row>
    <row r="146" spans="1:7" ht="45">
      <c r="A146" s="7" t="s">
        <v>36</v>
      </c>
      <c r="B146" s="8">
        <f t="shared" si="8"/>
        <v>1500</v>
      </c>
      <c r="C146" s="8">
        <v>0</v>
      </c>
      <c r="D146" s="8">
        <v>0</v>
      </c>
      <c r="E146" s="8">
        <v>1500</v>
      </c>
      <c r="F146" s="8">
        <v>0</v>
      </c>
      <c r="G146" s="3"/>
    </row>
    <row r="147" spans="1:7" ht="45">
      <c r="A147" s="7" t="s">
        <v>37</v>
      </c>
      <c r="B147" s="8">
        <f t="shared" si="8"/>
        <v>1500</v>
      </c>
      <c r="C147" s="8">
        <v>0</v>
      </c>
      <c r="D147" s="8">
        <v>0</v>
      </c>
      <c r="E147" s="8">
        <v>1500</v>
      </c>
      <c r="F147" s="8">
        <v>0</v>
      </c>
      <c r="G147" s="3"/>
    </row>
    <row r="148" spans="1:7" ht="30">
      <c r="A148" s="7" t="s">
        <v>113</v>
      </c>
      <c r="B148" s="8">
        <f t="shared" si="8"/>
        <v>3800</v>
      </c>
      <c r="C148" s="8">
        <v>0</v>
      </c>
      <c r="D148" s="8">
        <v>3800</v>
      </c>
      <c r="E148" s="8">
        <v>0</v>
      </c>
      <c r="F148" s="8">
        <v>0</v>
      </c>
      <c r="G148" s="3"/>
    </row>
    <row r="149" spans="1:7" ht="15">
      <c r="A149" s="7" t="s">
        <v>119</v>
      </c>
      <c r="B149" s="8">
        <f t="shared" si="8"/>
        <v>3200</v>
      </c>
      <c r="C149" s="8">
        <v>0</v>
      </c>
      <c r="D149" s="8">
        <v>3200</v>
      </c>
      <c r="E149" s="8">
        <v>0</v>
      </c>
      <c r="F149" s="8">
        <v>0</v>
      </c>
      <c r="G149" s="3"/>
    </row>
    <row r="150" spans="1:7" ht="30">
      <c r="A150" s="7" t="s">
        <v>120</v>
      </c>
      <c r="B150" s="8">
        <f t="shared" si="8"/>
        <v>3800</v>
      </c>
      <c r="C150" s="8">
        <v>0</v>
      </c>
      <c r="D150" s="8">
        <v>3800</v>
      </c>
      <c r="E150" s="8">
        <v>0</v>
      </c>
      <c r="F150" s="8">
        <v>0</v>
      </c>
      <c r="G150" s="3"/>
    </row>
    <row r="151" spans="1:7" ht="30">
      <c r="A151" s="7" t="s">
        <v>121</v>
      </c>
      <c r="B151" s="8">
        <f t="shared" si="8"/>
        <v>7600</v>
      </c>
      <c r="C151" s="8">
        <v>0</v>
      </c>
      <c r="D151" s="8">
        <v>7600</v>
      </c>
      <c r="E151" s="8">
        <v>0</v>
      </c>
      <c r="F151" s="8">
        <v>0</v>
      </c>
      <c r="G151" s="3"/>
    </row>
    <row r="152" spans="1:7" ht="30">
      <c r="A152" s="7" t="s">
        <v>122</v>
      </c>
      <c r="B152" s="8">
        <f t="shared" si="8"/>
        <v>6400</v>
      </c>
      <c r="C152" s="8">
        <v>0</v>
      </c>
      <c r="D152" s="8">
        <v>6400</v>
      </c>
      <c r="E152" s="8">
        <v>0</v>
      </c>
      <c r="F152" s="8">
        <v>0</v>
      </c>
      <c r="G152" s="3"/>
    </row>
    <row r="153" spans="1:7" ht="15" customHeight="1">
      <c r="A153" s="7" t="s">
        <v>123</v>
      </c>
      <c r="B153" s="8">
        <f t="shared" si="8"/>
        <v>1900</v>
      </c>
      <c r="C153" s="8">
        <v>0</v>
      </c>
      <c r="D153" s="8">
        <v>1900</v>
      </c>
      <c r="E153" s="8">
        <v>0</v>
      </c>
      <c r="F153" s="8">
        <v>0</v>
      </c>
      <c r="G153" s="3"/>
    </row>
    <row r="154" spans="1:7" ht="15">
      <c r="A154" s="7" t="s">
        <v>124</v>
      </c>
      <c r="B154" s="8">
        <f t="shared" si="8"/>
        <v>1600</v>
      </c>
      <c r="C154" s="8">
        <v>0</v>
      </c>
      <c r="D154" s="8">
        <v>1600</v>
      </c>
      <c r="E154" s="8">
        <v>0</v>
      </c>
      <c r="F154" s="8">
        <v>0</v>
      </c>
      <c r="G154" s="3"/>
    </row>
    <row r="155" spans="1:7" ht="15">
      <c r="A155" s="7" t="s">
        <v>125</v>
      </c>
      <c r="B155" s="8">
        <f t="shared" si="8"/>
        <v>5700</v>
      </c>
      <c r="C155" s="8">
        <v>0</v>
      </c>
      <c r="D155" s="8">
        <v>5700</v>
      </c>
      <c r="E155" s="8">
        <v>0</v>
      </c>
      <c r="F155" s="8">
        <v>0</v>
      </c>
      <c r="G155" s="3"/>
    </row>
    <row r="156" spans="1:7" ht="15">
      <c r="A156" s="7" t="s">
        <v>127</v>
      </c>
      <c r="B156" s="8">
        <f t="shared" si="8"/>
        <v>3200</v>
      </c>
      <c r="C156" s="8">
        <v>0</v>
      </c>
      <c r="D156" s="8">
        <v>3200</v>
      </c>
      <c r="E156" s="8">
        <v>0</v>
      </c>
      <c r="F156" s="8">
        <v>0</v>
      </c>
      <c r="G156" s="3"/>
    </row>
    <row r="157" spans="1:7" ht="15">
      <c r="A157" s="7" t="s">
        <v>126</v>
      </c>
      <c r="B157" s="8">
        <f t="shared" si="8"/>
        <v>4800</v>
      </c>
      <c r="C157" s="8">
        <v>0</v>
      </c>
      <c r="D157" s="8">
        <v>4800</v>
      </c>
      <c r="E157" s="8">
        <v>0</v>
      </c>
      <c r="F157" s="8">
        <v>0</v>
      </c>
      <c r="G157" s="3"/>
    </row>
    <row r="158" spans="1:7" ht="15">
      <c r="A158" s="7" t="s">
        <v>128</v>
      </c>
      <c r="B158" s="8">
        <f t="shared" si="8"/>
        <v>4800</v>
      </c>
      <c r="C158" s="8">
        <v>0</v>
      </c>
      <c r="D158" s="8">
        <v>4800</v>
      </c>
      <c r="E158" s="8">
        <v>0</v>
      </c>
      <c r="F158" s="8">
        <v>0</v>
      </c>
      <c r="G158" s="3"/>
    </row>
    <row r="159" spans="1:7" ht="30">
      <c r="A159" s="7" t="s">
        <v>129</v>
      </c>
      <c r="B159" s="8">
        <f t="shared" si="8"/>
        <v>1900</v>
      </c>
      <c r="C159" s="8">
        <v>0</v>
      </c>
      <c r="D159" s="8">
        <v>1900</v>
      </c>
      <c r="E159" s="8">
        <v>0</v>
      </c>
      <c r="F159" s="8">
        <v>0</v>
      </c>
      <c r="G159" s="3"/>
    </row>
    <row r="160" spans="1:7" ht="30">
      <c r="A160" s="7" t="s">
        <v>130</v>
      </c>
      <c r="B160" s="8">
        <f t="shared" si="8"/>
        <v>1600</v>
      </c>
      <c r="C160" s="8">
        <v>0</v>
      </c>
      <c r="D160" s="8">
        <v>1600</v>
      </c>
      <c r="E160" s="8">
        <v>0</v>
      </c>
      <c r="F160" s="8">
        <v>0</v>
      </c>
      <c r="G160" s="3"/>
    </row>
    <row r="161" spans="1:7" ht="31.5" customHeight="1">
      <c r="A161" s="7" t="s">
        <v>131</v>
      </c>
      <c r="B161" s="8">
        <f t="shared" si="8"/>
        <v>3800</v>
      </c>
      <c r="C161" s="8">
        <v>0</v>
      </c>
      <c r="D161" s="8">
        <v>3800</v>
      </c>
      <c r="E161" s="8">
        <v>0</v>
      </c>
      <c r="F161" s="8">
        <v>0</v>
      </c>
      <c r="G161" s="3"/>
    </row>
    <row r="162" spans="1:7" ht="30">
      <c r="A162" s="7" t="s">
        <v>132</v>
      </c>
      <c r="B162" s="8">
        <f t="shared" si="8"/>
        <v>1600</v>
      </c>
      <c r="C162" s="8">
        <v>0</v>
      </c>
      <c r="D162" s="8">
        <v>1600</v>
      </c>
      <c r="E162" s="8">
        <v>0</v>
      </c>
      <c r="F162" s="8">
        <v>0</v>
      </c>
      <c r="G162" s="3"/>
    </row>
    <row r="163" spans="1:7" ht="30">
      <c r="A163" s="7" t="s">
        <v>133</v>
      </c>
      <c r="B163" s="8">
        <f t="shared" si="8"/>
        <v>1600</v>
      </c>
      <c r="C163" s="8">
        <v>0</v>
      </c>
      <c r="D163" s="8">
        <v>1600</v>
      </c>
      <c r="E163" s="8">
        <v>0</v>
      </c>
      <c r="F163" s="8">
        <v>0</v>
      </c>
      <c r="G163" s="3"/>
    </row>
    <row r="164" spans="1:7" ht="30">
      <c r="A164" s="7" t="s">
        <v>134</v>
      </c>
      <c r="B164" s="8">
        <f t="shared" si="8"/>
        <v>1600</v>
      </c>
      <c r="C164" s="8">
        <v>0</v>
      </c>
      <c r="D164" s="8">
        <v>1600</v>
      </c>
      <c r="E164" s="8">
        <v>0</v>
      </c>
      <c r="F164" s="8">
        <v>0</v>
      </c>
      <c r="G164" s="3"/>
    </row>
    <row r="165" spans="1:7" ht="30">
      <c r="A165" s="7" t="s">
        <v>135</v>
      </c>
      <c r="B165" s="8">
        <f t="shared" si="8"/>
        <v>1600</v>
      </c>
      <c r="C165" s="8">
        <v>0</v>
      </c>
      <c r="D165" s="8">
        <v>1600</v>
      </c>
      <c r="E165" s="8">
        <v>0</v>
      </c>
      <c r="F165" s="8">
        <v>0</v>
      </c>
      <c r="G165" s="3"/>
    </row>
    <row r="166" spans="1:7" ht="30">
      <c r="A166" s="7" t="s">
        <v>136</v>
      </c>
      <c r="B166" s="8">
        <f t="shared" si="8"/>
        <v>17100</v>
      </c>
      <c r="C166" s="8">
        <v>0</v>
      </c>
      <c r="D166" s="8">
        <v>17100</v>
      </c>
      <c r="E166" s="8">
        <v>0</v>
      </c>
      <c r="F166" s="8">
        <v>0</v>
      </c>
      <c r="G166" s="3"/>
    </row>
    <row r="167" spans="1:7" ht="15">
      <c r="A167" s="7" t="s">
        <v>137</v>
      </c>
      <c r="B167" s="8">
        <f t="shared" si="8"/>
        <v>4800</v>
      </c>
      <c r="C167" s="8">
        <v>0</v>
      </c>
      <c r="D167" s="8">
        <v>4800</v>
      </c>
      <c r="E167" s="8">
        <v>0</v>
      </c>
      <c r="F167" s="8">
        <v>0</v>
      </c>
      <c r="G167" s="3"/>
    </row>
    <row r="168" spans="1:7" ht="30">
      <c r="A168" s="7" t="s">
        <v>138</v>
      </c>
      <c r="B168" s="8">
        <f t="shared" si="8"/>
        <v>3800</v>
      </c>
      <c r="C168" s="8">
        <v>0</v>
      </c>
      <c r="D168" s="8">
        <v>3800</v>
      </c>
      <c r="E168" s="8">
        <v>0</v>
      </c>
      <c r="F168" s="8">
        <v>0</v>
      </c>
      <c r="G168" s="3"/>
    </row>
    <row r="169" spans="1:7" ht="30">
      <c r="A169" s="7" t="s">
        <v>139</v>
      </c>
      <c r="B169" s="8">
        <f t="shared" si="8"/>
        <v>1900</v>
      </c>
      <c r="C169" s="8">
        <v>0</v>
      </c>
      <c r="D169" s="8">
        <v>1900</v>
      </c>
      <c r="E169" s="8">
        <v>0</v>
      </c>
      <c r="F169" s="8">
        <v>0</v>
      </c>
      <c r="G169" s="3"/>
    </row>
    <row r="170" spans="1:7" ht="30">
      <c r="A170" s="7" t="s">
        <v>140</v>
      </c>
      <c r="B170" s="8">
        <f t="shared" si="8"/>
        <v>3800</v>
      </c>
      <c r="C170" s="8">
        <v>0</v>
      </c>
      <c r="D170" s="8">
        <v>3800</v>
      </c>
      <c r="E170" s="8">
        <v>0</v>
      </c>
      <c r="F170" s="8">
        <v>0</v>
      </c>
      <c r="G170" s="3"/>
    </row>
    <row r="171" spans="1:7" ht="30">
      <c r="A171" s="7" t="s">
        <v>141</v>
      </c>
      <c r="B171" s="8">
        <f t="shared" si="8"/>
        <v>1600</v>
      </c>
      <c r="C171" s="8">
        <v>0</v>
      </c>
      <c r="D171" s="8">
        <v>1600</v>
      </c>
      <c r="E171" s="8">
        <v>0</v>
      </c>
      <c r="F171" s="8">
        <v>0</v>
      </c>
      <c r="G171" s="3"/>
    </row>
    <row r="172" spans="1:7" ht="16.5" customHeight="1">
      <c r="A172" s="7" t="s">
        <v>284</v>
      </c>
      <c r="B172" s="8">
        <f t="shared" si="8"/>
        <v>5700</v>
      </c>
      <c r="C172" s="8">
        <v>0</v>
      </c>
      <c r="D172" s="8">
        <v>5700</v>
      </c>
      <c r="E172" s="8">
        <v>0</v>
      </c>
      <c r="F172" s="8">
        <v>0</v>
      </c>
      <c r="G172" s="3"/>
    </row>
    <row r="173" spans="1:7" ht="31.5">
      <c r="A173" s="10" t="s">
        <v>9</v>
      </c>
      <c r="B173" s="11">
        <f>SUM(B174:B179)</f>
        <v>151083</v>
      </c>
      <c r="C173" s="11">
        <f>SUM(C174:C179)</f>
        <v>140000</v>
      </c>
      <c r="D173" s="11">
        <f>SUM(D174:D179)</f>
        <v>11083</v>
      </c>
      <c r="E173" s="11">
        <f>SUM(E174:E179)</f>
        <v>0</v>
      </c>
      <c r="F173" s="11">
        <f>SUM(F174:F179)</f>
        <v>0</v>
      </c>
      <c r="G173" s="3"/>
    </row>
    <row r="174" spans="1:7" ht="30">
      <c r="A174" s="7" t="s">
        <v>193</v>
      </c>
      <c r="B174" s="8">
        <f aca="true" t="shared" si="9" ref="B174:B179">SUM(C174:F174)</f>
        <v>1653</v>
      </c>
      <c r="C174" s="8">
        <v>0</v>
      </c>
      <c r="D174" s="8">
        <v>1653</v>
      </c>
      <c r="E174" s="8">
        <v>0</v>
      </c>
      <c r="F174" s="8">
        <v>0</v>
      </c>
      <c r="G174" s="3"/>
    </row>
    <row r="175" spans="1:7" ht="45">
      <c r="A175" s="7" t="s">
        <v>192</v>
      </c>
      <c r="B175" s="8">
        <f t="shared" si="9"/>
        <v>1430</v>
      </c>
      <c r="C175" s="8">
        <v>0</v>
      </c>
      <c r="D175" s="8">
        <v>1430</v>
      </c>
      <c r="E175" s="8">
        <v>0</v>
      </c>
      <c r="F175" s="8">
        <v>0</v>
      </c>
      <c r="G175" s="4"/>
    </row>
    <row r="176" spans="1:7" ht="15">
      <c r="A176" s="7" t="s">
        <v>57</v>
      </c>
      <c r="B176" s="8">
        <f t="shared" si="9"/>
        <v>5000</v>
      </c>
      <c r="C176" s="8">
        <v>0</v>
      </c>
      <c r="D176" s="8">
        <v>5000</v>
      </c>
      <c r="E176" s="8">
        <v>0</v>
      </c>
      <c r="F176" s="8">
        <v>0</v>
      </c>
      <c r="G176" s="4"/>
    </row>
    <row r="177" spans="1:7" ht="30">
      <c r="A177" s="7" t="s">
        <v>148</v>
      </c>
      <c r="B177" s="8">
        <f t="shared" si="9"/>
        <v>3000</v>
      </c>
      <c r="C177" s="8">
        <v>0</v>
      </c>
      <c r="D177" s="8">
        <v>3000</v>
      </c>
      <c r="E177" s="8">
        <v>0</v>
      </c>
      <c r="F177" s="8">
        <v>0</v>
      </c>
      <c r="G177" s="4"/>
    </row>
    <row r="178" spans="1:7" ht="30">
      <c r="A178" s="7" t="s">
        <v>251</v>
      </c>
      <c r="B178" s="8">
        <f t="shared" si="9"/>
        <v>70000</v>
      </c>
      <c r="C178" s="8">
        <v>70000</v>
      </c>
      <c r="D178" s="8">
        <v>0</v>
      </c>
      <c r="E178" s="8">
        <v>0</v>
      </c>
      <c r="F178" s="8">
        <v>0</v>
      </c>
      <c r="G178" s="4"/>
    </row>
    <row r="179" spans="1:7" ht="46.5" customHeight="1">
      <c r="A179" s="7" t="s">
        <v>252</v>
      </c>
      <c r="B179" s="8">
        <f t="shared" si="9"/>
        <v>70000</v>
      </c>
      <c r="C179" s="8">
        <v>70000</v>
      </c>
      <c r="D179" s="8">
        <v>0</v>
      </c>
      <c r="E179" s="8">
        <v>0</v>
      </c>
      <c r="F179" s="8">
        <v>0</v>
      </c>
      <c r="G179" s="4"/>
    </row>
    <row r="180" spans="1:7" ht="15.75">
      <c r="A180" s="10" t="s">
        <v>3</v>
      </c>
      <c r="B180" s="11">
        <f>SUM(B181:B181)</f>
        <v>45000</v>
      </c>
      <c r="C180" s="11">
        <f>SUM(C181:C181)</f>
        <v>0</v>
      </c>
      <c r="D180" s="11">
        <f>SUM(D181:D181)</f>
        <v>45000</v>
      </c>
      <c r="E180" s="11">
        <f>SUM(E181:E181)</f>
        <v>0</v>
      </c>
      <c r="F180" s="11">
        <f>SUM(F181:F181)</f>
        <v>0</v>
      </c>
      <c r="G180" s="3"/>
    </row>
    <row r="181" spans="1:7" ht="30">
      <c r="A181" s="7" t="s">
        <v>147</v>
      </c>
      <c r="B181" s="8">
        <f>SUM(C181:F181)</f>
        <v>45000</v>
      </c>
      <c r="C181" s="8">
        <v>0</v>
      </c>
      <c r="D181" s="8">
        <v>45000</v>
      </c>
      <c r="E181" s="8">
        <v>0</v>
      </c>
      <c r="F181" s="8">
        <v>0</v>
      </c>
      <c r="G181" s="4"/>
    </row>
    <row r="182" spans="1:7" ht="15.75">
      <c r="A182" s="10" t="s">
        <v>6</v>
      </c>
      <c r="B182" s="11">
        <f>SUM(B183:B186)</f>
        <v>102500</v>
      </c>
      <c r="C182" s="11">
        <f>SUM(C183:C186)</f>
        <v>0</v>
      </c>
      <c r="D182" s="11">
        <f>SUM(D183:D186)</f>
        <v>102500</v>
      </c>
      <c r="E182" s="11">
        <f>SUM(E183:E186)</f>
        <v>0</v>
      </c>
      <c r="F182" s="11">
        <f>SUM(F183:F186)</f>
        <v>0</v>
      </c>
      <c r="G182" s="3"/>
    </row>
    <row r="183" spans="1:7" ht="30">
      <c r="A183" s="7" t="s">
        <v>59</v>
      </c>
      <c r="B183" s="8">
        <f>SUM(C183:F183)</f>
        <v>50000</v>
      </c>
      <c r="C183" s="8">
        <v>0</v>
      </c>
      <c r="D183" s="8">
        <v>50000</v>
      </c>
      <c r="E183" s="8">
        <v>0</v>
      </c>
      <c r="F183" s="8">
        <v>0</v>
      </c>
      <c r="G183" s="3"/>
    </row>
    <row r="184" spans="1:7" ht="30">
      <c r="A184" s="7" t="s">
        <v>60</v>
      </c>
      <c r="B184" s="8">
        <f>SUM(C184:F184)</f>
        <v>2500</v>
      </c>
      <c r="C184" s="8">
        <v>0</v>
      </c>
      <c r="D184" s="8">
        <v>2500</v>
      </c>
      <c r="E184" s="8">
        <v>0</v>
      </c>
      <c r="F184" s="8">
        <v>0</v>
      </c>
      <c r="G184" s="3"/>
    </row>
    <row r="185" spans="1:7" ht="30">
      <c r="A185" s="7" t="s">
        <v>58</v>
      </c>
      <c r="B185" s="8">
        <f>SUM(C185:F185)</f>
        <v>45000</v>
      </c>
      <c r="C185" s="8">
        <v>0</v>
      </c>
      <c r="D185" s="8">
        <v>45000</v>
      </c>
      <c r="E185" s="8">
        <v>0</v>
      </c>
      <c r="F185" s="8">
        <v>0</v>
      </c>
      <c r="G185" s="3"/>
    </row>
    <row r="186" spans="1:7" ht="30">
      <c r="A186" s="7" t="s">
        <v>61</v>
      </c>
      <c r="B186" s="8">
        <f>SUM(C186:F186)</f>
        <v>5000</v>
      </c>
      <c r="C186" s="8">
        <v>0</v>
      </c>
      <c r="D186" s="8">
        <v>5000</v>
      </c>
      <c r="E186" s="8">
        <v>0</v>
      </c>
      <c r="F186" s="8">
        <v>0</v>
      </c>
      <c r="G186" s="3"/>
    </row>
    <row r="187" spans="1:7" ht="33" customHeight="1">
      <c r="A187" s="10" t="s">
        <v>15</v>
      </c>
      <c r="B187" s="11">
        <f>B188+B193+B201+B196</f>
        <v>6647078</v>
      </c>
      <c r="C187" s="11">
        <f>C188+C193+C201+C196</f>
        <v>2159000</v>
      </c>
      <c r="D187" s="11">
        <f>D188+D193+D201+D196</f>
        <v>552246</v>
      </c>
      <c r="E187" s="11">
        <f>E188+E193+E201+E196</f>
        <v>321358</v>
      </c>
      <c r="F187" s="11">
        <f>F188+F193+F201+F196</f>
        <v>3614474</v>
      </c>
      <c r="G187" s="3"/>
    </row>
    <row r="188" spans="1:7" ht="31.5">
      <c r="A188" s="10" t="s">
        <v>9</v>
      </c>
      <c r="B188" s="11">
        <f>SUM(B189:B192)</f>
        <v>370770</v>
      </c>
      <c r="C188" s="11">
        <f>SUM(C189:C192)</f>
        <v>271000</v>
      </c>
      <c r="D188" s="11">
        <f>SUM(D189:D192)</f>
        <v>24658</v>
      </c>
      <c r="E188" s="11">
        <f>SUM(E189:E192)</f>
        <v>0</v>
      </c>
      <c r="F188" s="11">
        <f>SUM(F189:F192)</f>
        <v>75112</v>
      </c>
      <c r="G188" s="3"/>
    </row>
    <row r="189" spans="1:7" ht="15">
      <c r="A189" s="7" t="s">
        <v>62</v>
      </c>
      <c r="B189" s="8">
        <f>SUM(C189:F189)</f>
        <v>1300</v>
      </c>
      <c r="C189" s="8">
        <v>0</v>
      </c>
      <c r="D189" s="8">
        <v>1300</v>
      </c>
      <c r="E189" s="8">
        <v>0</v>
      </c>
      <c r="F189" s="8">
        <v>0</v>
      </c>
      <c r="G189" s="3"/>
    </row>
    <row r="190" spans="1:7" ht="15">
      <c r="A190" s="7" t="s">
        <v>107</v>
      </c>
      <c r="B190" s="8">
        <f>SUM(C190:F190)</f>
        <v>23358</v>
      </c>
      <c r="C190" s="8">
        <v>0</v>
      </c>
      <c r="D190" s="8">
        <v>23358</v>
      </c>
      <c r="E190" s="8">
        <v>0</v>
      </c>
      <c r="F190" s="8">
        <v>0</v>
      </c>
      <c r="G190" s="3"/>
    </row>
    <row r="191" spans="1:7" ht="45">
      <c r="A191" s="7" t="s">
        <v>194</v>
      </c>
      <c r="B191" s="8">
        <f>SUM(C191:F191)</f>
        <v>180112</v>
      </c>
      <c r="C191" s="8">
        <v>105000</v>
      </c>
      <c r="D191" s="8">
        <v>0</v>
      </c>
      <c r="E191" s="8">
        <v>0</v>
      </c>
      <c r="F191" s="8">
        <v>75112</v>
      </c>
      <c r="G191" s="3"/>
    </row>
    <row r="192" spans="1:7" ht="45">
      <c r="A192" s="7" t="s">
        <v>195</v>
      </c>
      <c r="B192" s="8">
        <f>SUM(C192:F192)</f>
        <v>166000</v>
      </c>
      <c r="C192" s="8">
        <v>166000</v>
      </c>
      <c r="D192" s="8">
        <v>0</v>
      </c>
      <c r="E192" s="8">
        <v>0</v>
      </c>
      <c r="F192" s="8">
        <v>0</v>
      </c>
      <c r="G192" s="3"/>
    </row>
    <row r="193" spans="1:7" ht="15.75">
      <c r="A193" s="10" t="s">
        <v>3</v>
      </c>
      <c r="B193" s="11">
        <f>SUM(B194:B195)</f>
        <v>29000</v>
      </c>
      <c r="C193" s="11">
        <f>SUM(C194:C195)</f>
        <v>0</v>
      </c>
      <c r="D193" s="11">
        <f>SUM(D194:D195)</f>
        <v>29000</v>
      </c>
      <c r="E193" s="11">
        <f>SUM(E194:E195)</f>
        <v>0</v>
      </c>
      <c r="F193" s="11">
        <f>SUM(F194:F195)</f>
        <v>0</v>
      </c>
      <c r="G193" s="3"/>
    </row>
    <row r="194" spans="1:7" ht="30">
      <c r="A194" s="7" t="s">
        <v>63</v>
      </c>
      <c r="B194" s="8">
        <f>SUM(C194:F194)</f>
        <v>14000</v>
      </c>
      <c r="C194" s="8">
        <v>0</v>
      </c>
      <c r="D194" s="9">
        <v>14000</v>
      </c>
      <c r="E194" s="9">
        <v>0</v>
      </c>
      <c r="F194" s="9">
        <v>0</v>
      </c>
      <c r="G194" s="3"/>
    </row>
    <row r="195" spans="1:7" ht="16.5" customHeight="1">
      <c r="A195" s="7" t="s">
        <v>64</v>
      </c>
      <c r="B195" s="8">
        <f>SUM(C195:F195)</f>
        <v>15000</v>
      </c>
      <c r="C195" s="8">
        <v>0</v>
      </c>
      <c r="D195" s="9">
        <v>15000</v>
      </c>
      <c r="E195" s="9">
        <v>0</v>
      </c>
      <c r="F195" s="9">
        <v>0</v>
      </c>
      <c r="G195" s="3"/>
    </row>
    <row r="196" spans="1:7" ht="15.75">
      <c r="A196" s="10" t="s">
        <v>6</v>
      </c>
      <c r="B196" s="11">
        <f>SUM(B197:B200)</f>
        <v>12900</v>
      </c>
      <c r="C196" s="11">
        <f>SUM(C197:C200)</f>
        <v>0</v>
      </c>
      <c r="D196" s="11">
        <f>SUM(D197:D200)</f>
        <v>12900</v>
      </c>
      <c r="E196" s="11">
        <f>SUM(E197:E200)</f>
        <v>0</v>
      </c>
      <c r="F196" s="11">
        <f>SUM(F197:F200)</f>
        <v>0</v>
      </c>
      <c r="G196" s="3"/>
    </row>
    <row r="197" spans="1:7" ht="16.5" customHeight="1">
      <c r="A197" s="7" t="s">
        <v>65</v>
      </c>
      <c r="B197" s="8">
        <f>SUM(C197:F197)</f>
        <v>5200</v>
      </c>
      <c r="C197" s="8">
        <v>0</v>
      </c>
      <c r="D197" s="8">
        <v>5200</v>
      </c>
      <c r="E197" s="8">
        <v>0</v>
      </c>
      <c r="F197" s="8">
        <v>0</v>
      </c>
      <c r="G197" s="3"/>
    </row>
    <row r="198" spans="1:7" ht="15">
      <c r="A198" s="7" t="s">
        <v>66</v>
      </c>
      <c r="B198" s="8">
        <f>SUM(C198:F198)</f>
        <v>2600</v>
      </c>
      <c r="C198" s="8">
        <v>0</v>
      </c>
      <c r="D198" s="8">
        <v>2600</v>
      </c>
      <c r="E198" s="8">
        <v>0</v>
      </c>
      <c r="F198" s="8">
        <v>0</v>
      </c>
      <c r="G198" s="3"/>
    </row>
    <row r="199" spans="1:7" ht="15">
      <c r="A199" s="7" t="s">
        <v>67</v>
      </c>
      <c r="B199" s="8">
        <f>SUM(C199:F199)</f>
        <v>2700</v>
      </c>
      <c r="C199" s="8">
        <v>0</v>
      </c>
      <c r="D199" s="8">
        <v>2700</v>
      </c>
      <c r="E199" s="8">
        <v>0</v>
      </c>
      <c r="F199" s="8">
        <v>0</v>
      </c>
      <c r="G199" s="3"/>
    </row>
    <row r="200" spans="1:7" ht="16.5" customHeight="1">
      <c r="A200" s="7" t="s">
        <v>68</v>
      </c>
      <c r="B200" s="8">
        <f>SUM(C200:F200)</f>
        <v>2400</v>
      </c>
      <c r="C200" s="8">
        <v>0</v>
      </c>
      <c r="D200" s="8">
        <v>2400</v>
      </c>
      <c r="E200" s="8">
        <v>0</v>
      </c>
      <c r="F200" s="8">
        <v>0</v>
      </c>
      <c r="G200" s="3"/>
    </row>
    <row r="201" spans="1:7" ht="18" customHeight="1">
      <c r="A201" s="10" t="s">
        <v>7</v>
      </c>
      <c r="B201" s="11">
        <f>B202</f>
        <v>6234408</v>
      </c>
      <c r="C201" s="11">
        <f>C202</f>
        <v>1888000</v>
      </c>
      <c r="D201" s="11">
        <f>D202</f>
        <v>485688</v>
      </c>
      <c r="E201" s="11">
        <f>E202</f>
        <v>321358</v>
      </c>
      <c r="F201" s="11">
        <f>F202</f>
        <v>3539362</v>
      </c>
      <c r="G201" s="3"/>
    </row>
    <row r="202" spans="1:7" ht="15.75">
      <c r="A202" s="10" t="s">
        <v>8</v>
      </c>
      <c r="B202" s="11">
        <f>SUM(B203:B253)</f>
        <v>6234408</v>
      </c>
      <c r="C202" s="11">
        <f>SUM(C203:C253)</f>
        <v>1888000</v>
      </c>
      <c r="D202" s="11">
        <f>SUM(D203:D253)</f>
        <v>485688</v>
      </c>
      <c r="E202" s="11">
        <f>SUM(E203:E253)</f>
        <v>321358</v>
      </c>
      <c r="F202" s="11">
        <f>SUM(F203:F253)</f>
        <v>3539362</v>
      </c>
      <c r="G202" s="3"/>
    </row>
    <row r="203" spans="1:7" ht="90">
      <c r="A203" s="7" t="s">
        <v>43</v>
      </c>
      <c r="B203" s="8">
        <f aca="true" t="shared" si="10" ref="B203:B234">SUM(C203:F203)</f>
        <v>321358</v>
      </c>
      <c r="C203" s="8">
        <v>0</v>
      </c>
      <c r="D203" s="9">
        <v>0</v>
      </c>
      <c r="E203" s="9">
        <v>321358</v>
      </c>
      <c r="F203" s="9">
        <v>0</v>
      </c>
      <c r="G203" s="3"/>
    </row>
    <row r="204" spans="1:7" ht="30">
      <c r="A204" s="7" t="s">
        <v>86</v>
      </c>
      <c r="B204" s="8">
        <f t="shared" si="10"/>
        <v>26010</v>
      </c>
      <c r="C204" s="8">
        <v>0</v>
      </c>
      <c r="D204" s="9">
        <v>26010</v>
      </c>
      <c r="E204" s="9">
        <v>0</v>
      </c>
      <c r="F204" s="9">
        <v>0</v>
      </c>
      <c r="G204" s="3"/>
    </row>
    <row r="205" spans="1:7" ht="30">
      <c r="A205" s="7" t="s">
        <v>89</v>
      </c>
      <c r="B205" s="8">
        <f t="shared" si="10"/>
        <v>36000</v>
      </c>
      <c r="C205" s="8">
        <v>0</v>
      </c>
      <c r="D205" s="9">
        <v>36000</v>
      </c>
      <c r="E205" s="9">
        <v>0</v>
      </c>
      <c r="F205" s="9">
        <v>0</v>
      </c>
      <c r="G205" s="3"/>
    </row>
    <row r="206" spans="1:7" ht="30">
      <c r="A206" s="7" t="s">
        <v>90</v>
      </c>
      <c r="B206" s="8">
        <f t="shared" si="10"/>
        <v>2640</v>
      </c>
      <c r="C206" s="8">
        <v>0</v>
      </c>
      <c r="D206" s="9">
        <v>2640</v>
      </c>
      <c r="E206" s="9">
        <v>0</v>
      </c>
      <c r="F206" s="9">
        <v>0</v>
      </c>
      <c r="G206" s="3"/>
    </row>
    <row r="207" spans="1:7" ht="30">
      <c r="A207" s="7" t="s">
        <v>97</v>
      </c>
      <c r="B207" s="8">
        <f t="shared" si="10"/>
        <v>15000</v>
      </c>
      <c r="C207" s="8">
        <v>0</v>
      </c>
      <c r="D207" s="9">
        <v>15000</v>
      </c>
      <c r="E207" s="9">
        <v>0</v>
      </c>
      <c r="F207" s="9">
        <v>0</v>
      </c>
      <c r="G207" s="3"/>
    </row>
    <row r="208" spans="1:7" ht="15">
      <c r="A208" s="7" t="s">
        <v>106</v>
      </c>
      <c r="B208" s="8">
        <f t="shared" si="10"/>
        <v>14528</v>
      </c>
      <c r="C208" s="8">
        <v>0</v>
      </c>
      <c r="D208" s="9">
        <v>14528</v>
      </c>
      <c r="E208" s="9">
        <v>0</v>
      </c>
      <c r="F208" s="9">
        <v>0</v>
      </c>
      <c r="G208" s="3"/>
    </row>
    <row r="209" spans="1:7" ht="15">
      <c r="A209" s="7" t="s">
        <v>142</v>
      </c>
      <c r="B209" s="8">
        <f t="shared" si="10"/>
        <v>20000</v>
      </c>
      <c r="C209" s="8">
        <v>0</v>
      </c>
      <c r="D209" s="9">
        <v>20000</v>
      </c>
      <c r="E209" s="9">
        <v>0</v>
      </c>
      <c r="F209" s="9">
        <v>0</v>
      </c>
      <c r="G209" s="3"/>
    </row>
    <row r="210" spans="1:7" ht="75.75" customHeight="1">
      <c r="A210" s="7" t="s">
        <v>196</v>
      </c>
      <c r="B210" s="8">
        <f t="shared" si="10"/>
        <v>4767</v>
      </c>
      <c r="C210" s="8">
        <v>0</v>
      </c>
      <c r="D210" s="9">
        <v>0</v>
      </c>
      <c r="E210" s="9">
        <v>0</v>
      </c>
      <c r="F210" s="9">
        <v>4767</v>
      </c>
      <c r="G210" s="3"/>
    </row>
    <row r="211" spans="1:7" ht="15">
      <c r="A211" s="7" t="s">
        <v>197</v>
      </c>
      <c r="B211" s="8">
        <f t="shared" si="10"/>
        <v>521685</v>
      </c>
      <c r="C211" s="8">
        <v>0</v>
      </c>
      <c r="D211" s="9">
        <v>7000</v>
      </c>
      <c r="E211" s="9">
        <v>0</v>
      </c>
      <c r="F211" s="9">
        <v>514685</v>
      </c>
      <c r="G211" s="3"/>
    </row>
    <row r="212" spans="1:7" ht="45">
      <c r="A212" s="7" t="s">
        <v>198</v>
      </c>
      <c r="B212" s="8">
        <f t="shared" si="10"/>
        <v>196700</v>
      </c>
      <c r="C212" s="8">
        <v>72454</v>
      </c>
      <c r="D212" s="9">
        <v>0</v>
      </c>
      <c r="E212" s="9">
        <v>0</v>
      </c>
      <c r="F212" s="9">
        <v>124246</v>
      </c>
      <c r="G212" s="3"/>
    </row>
    <row r="213" spans="1:7" ht="31.5" customHeight="1">
      <c r="A213" s="7" t="s">
        <v>199</v>
      </c>
      <c r="B213" s="8">
        <f t="shared" si="10"/>
        <v>5000</v>
      </c>
      <c r="C213" s="8">
        <v>0</v>
      </c>
      <c r="D213" s="9">
        <v>0</v>
      </c>
      <c r="E213" s="9">
        <v>0</v>
      </c>
      <c r="F213" s="9">
        <v>5000</v>
      </c>
      <c r="G213" s="3"/>
    </row>
    <row r="214" spans="1:7" ht="31.5" customHeight="1">
      <c r="A214" s="7" t="s">
        <v>200</v>
      </c>
      <c r="B214" s="8">
        <f t="shared" si="10"/>
        <v>800</v>
      </c>
      <c r="C214" s="8">
        <v>0</v>
      </c>
      <c r="D214" s="9">
        <v>800</v>
      </c>
      <c r="E214" s="9">
        <v>0</v>
      </c>
      <c r="F214" s="9">
        <v>0</v>
      </c>
      <c r="G214" s="3"/>
    </row>
    <row r="215" spans="1:7" ht="18" customHeight="1">
      <c r="A215" s="7" t="s">
        <v>201</v>
      </c>
      <c r="B215" s="8">
        <f t="shared" si="10"/>
        <v>4290</v>
      </c>
      <c r="C215" s="8">
        <v>0</v>
      </c>
      <c r="D215" s="9">
        <v>0</v>
      </c>
      <c r="E215" s="9">
        <v>0</v>
      </c>
      <c r="F215" s="9">
        <v>4290</v>
      </c>
      <c r="G215" s="3"/>
    </row>
    <row r="216" spans="1:7" ht="45">
      <c r="A216" s="7" t="s">
        <v>202</v>
      </c>
      <c r="B216" s="8">
        <f t="shared" si="10"/>
        <v>814483</v>
      </c>
      <c r="C216" s="8">
        <v>400000</v>
      </c>
      <c r="D216" s="9">
        <v>0</v>
      </c>
      <c r="E216" s="9">
        <v>0</v>
      </c>
      <c r="F216" s="9">
        <v>414483</v>
      </c>
      <c r="G216" s="3"/>
    </row>
    <row r="217" spans="1:7" ht="30">
      <c r="A217" s="7" t="s">
        <v>203</v>
      </c>
      <c r="B217" s="8">
        <f t="shared" si="10"/>
        <v>25475</v>
      </c>
      <c r="C217" s="8">
        <v>0</v>
      </c>
      <c r="D217" s="9">
        <v>0</v>
      </c>
      <c r="E217" s="9">
        <v>0</v>
      </c>
      <c r="F217" s="9">
        <v>25475</v>
      </c>
      <c r="G217" s="3"/>
    </row>
    <row r="218" spans="1:7" ht="32.25" customHeight="1">
      <c r="A218" s="7" t="s">
        <v>204</v>
      </c>
      <c r="B218" s="8">
        <f t="shared" si="10"/>
        <v>113225</v>
      </c>
      <c r="C218" s="8">
        <v>0</v>
      </c>
      <c r="D218" s="9">
        <v>0</v>
      </c>
      <c r="E218" s="9">
        <v>0</v>
      </c>
      <c r="F218" s="9">
        <v>113225</v>
      </c>
      <c r="G218" s="3"/>
    </row>
    <row r="219" spans="1:7" ht="75">
      <c r="A219" s="7" t="s">
        <v>205</v>
      </c>
      <c r="B219" s="8">
        <f t="shared" si="10"/>
        <v>35028</v>
      </c>
      <c r="C219" s="8">
        <v>0</v>
      </c>
      <c r="D219" s="9">
        <v>0</v>
      </c>
      <c r="E219" s="9">
        <v>0</v>
      </c>
      <c r="F219" s="9">
        <v>35028</v>
      </c>
      <c r="G219" s="3"/>
    </row>
    <row r="220" spans="1:7" ht="30">
      <c r="A220" s="7" t="s">
        <v>206</v>
      </c>
      <c r="B220" s="8">
        <f t="shared" si="10"/>
        <v>207993</v>
      </c>
      <c r="C220" s="8">
        <v>0</v>
      </c>
      <c r="D220" s="9">
        <v>0</v>
      </c>
      <c r="E220" s="9">
        <v>0</v>
      </c>
      <c r="F220" s="9">
        <v>207993</v>
      </c>
      <c r="G220" s="3"/>
    </row>
    <row r="221" spans="1:7" ht="30">
      <c r="A221" s="7" t="s">
        <v>207</v>
      </c>
      <c r="B221" s="8">
        <f t="shared" si="10"/>
        <v>150000</v>
      </c>
      <c r="C221" s="8">
        <v>0</v>
      </c>
      <c r="D221" s="9">
        <v>150000</v>
      </c>
      <c r="E221" s="9">
        <v>0</v>
      </c>
      <c r="F221" s="9">
        <v>0</v>
      </c>
      <c r="G221" s="3"/>
    </row>
    <row r="222" spans="1:7" ht="45">
      <c r="A222" s="7" t="s">
        <v>208</v>
      </c>
      <c r="B222" s="8">
        <f t="shared" si="10"/>
        <v>70883</v>
      </c>
      <c r="C222" s="8">
        <v>56000</v>
      </c>
      <c r="D222" s="9">
        <v>0</v>
      </c>
      <c r="E222" s="9">
        <v>0</v>
      </c>
      <c r="F222" s="9">
        <v>14883</v>
      </c>
      <c r="G222" s="3"/>
    </row>
    <row r="223" spans="1:7" ht="90" customHeight="1">
      <c r="A223" s="7" t="s">
        <v>209</v>
      </c>
      <c r="B223" s="8">
        <f t="shared" si="10"/>
        <v>20000</v>
      </c>
      <c r="C223" s="8">
        <v>0</v>
      </c>
      <c r="D223" s="9">
        <v>20000</v>
      </c>
      <c r="E223" s="9">
        <v>0</v>
      </c>
      <c r="F223" s="9">
        <v>0</v>
      </c>
      <c r="G223" s="3"/>
    </row>
    <row r="224" spans="1:7" ht="75">
      <c r="A224" s="7" t="s">
        <v>210</v>
      </c>
      <c r="B224" s="8">
        <f t="shared" si="10"/>
        <v>54600</v>
      </c>
      <c r="C224" s="8">
        <v>54600</v>
      </c>
      <c r="D224" s="9">
        <v>0</v>
      </c>
      <c r="E224" s="9">
        <v>0</v>
      </c>
      <c r="F224" s="9">
        <v>0</v>
      </c>
      <c r="G224" s="3"/>
    </row>
    <row r="225" spans="1:7" ht="75">
      <c r="A225" s="18" t="s">
        <v>211</v>
      </c>
      <c r="B225" s="8">
        <f t="shared" si="10"/>
        <v>54600</v>
      </c>
      <c r="C225" s="8">
        <v>54600</v>
      </c>
      <c r="D225" s="9">
        <v>0</v>
      </c>
      <c r="E225" s="9">
        <v>0</v>
      </c>
      <c r="F225" s="9">
        <v>0</v>
      </c>
      <c r="G225" s="3"/>
    </row>
    <row r="226" spans="1:7" ht="75">
      <c r="A226" s="7" t="s">
        <v>212</v>
      </c>
      <c r="B226" s="8">
        <f t="shared" si="10"/>
        <v>54600</v>
      </c>
      <c r="C226" s="8">
        <v>54600</v>
      </c>
      <c r="D226" s="9">
        <v>0</v>
      </c>
      <c r="E226" s="9">
        <v>0</v>
      </c>
      <c r="F226" s="9">
        <v>0</v>
      </c>
      <c r="G226" s="3"/>
    </row>
    <row r="227" spans="1:7" ht="75">
      <c r="A227" s="7" t="s">
        <v>213</v>
      </c>
      <c r="B227" s="8">
        <f t="shared" si="10"/>
        <v>7000</v>
      </c>
      <c r="C227" s="8">
        <v>0</v>
      </c>
      <c r="D227" s="9">
        <v>7000</v>
      </c>
      <c r="E227" s="9">
        <v>0</v>
      </c>
      <c r="F227" s="9">
        <v>0</v>
      </c>
      <c r="G227" s="3"/>
    </row>
    <row r="228" spans="1:7" ht="30">
      <c r="A228" s="7" t="s">
        <v>214</v>
      </c>
      <c r="B228" s="8">
        <f t="shared" si="10"/>
        <v>200000</v>
      </c>
      <c r="C228" s="8">
        <v>110000</v>
      </c>
      <c r="D228" s="9">
        <v>0</v>
      </c>
      <c r="E228" s="9">
        <v>0</v>
      </c>
      <c r="F228" s="9">
        <v>90000</v>
      </c>
      <c r="G228" s="3"/>
    </row>
    <row r="229" spans="1:7" ht="15">
      <c r="A229" s="7" t="s">
        <v>215</v>
      </c>
      <c r="B229" s="8">
        <f t="shared" si="10"/>
        <v>1000</v>
      </c>
      <c r="C229" s="8">
        <v>0</v>
      </c>
      <c r="D229" s="9">
        <v>1000</v>
      </c>
      <c r="E229" s="9">
        <v>0</v>
      </c>
      <c r="F229" s="9">
        <v>0</v>
      </c>
      <c r="G229" s="3"/>
    </row>
    <row r="230" spans="1:7" ht="30">
      <c r="A230" s="18" t="s">
        <v>216</v>
      </c>
      <c r="B230" s="8">
        <f t="shared" si="10"/>
        <v>100000</v>
      </c>
      <c r="C230" s="8">
        <v>0</v>
      </c>
      <c r="D230" s="9">
        <v>100000</v>
      </c>
      <c r="E230" s="9">
        <v>0</v>
      </c>
      <c r="F230" s="9">
        <v>0</v>
      </c>
      <c r="G230" s="3"/>
    </row>
    <row r="231" spans="1:7" ht="30">
      <c r="A231" s="7" t="s">
        <v>217</v>
      </c>
      <c r="B231" s="8">
        <f t="shared" si="10"/>
        <v>15000</v>
      </c>
      <c r="C231" s="8">
        <v>0</v>
      </c>
      <c r="D231" s="9">
        <v>15000</v>
      </c>
      <c r="E231" s="9">
        <v>0</v>
      </c>
      <c r="F231" s="9">
        <v>0</v>
      </c>
      <c r="G231" s="3"/>
    </row>
    <row r="232" spans="1:7" ht="45">
      <c r="A232" s="7" t="s">
        <v>218</v>
      </c>
      <c r="B232" s="8">
        <f t="shared" si="10"/>
        <v>700000</v>
      </c>
      <c r="C232" s="8">
        <v>700000</v>
      </c>
      <c r="D232" s="9">
        <v>0</v>
      </c>
      <c r="E232" s="9">
        <v>0</v>
      </c>
      <c r="F232" s="9">
        <v>0</v>
      </c>
      <c r="G232" s="3"/>
    </row>
    <row r="233" spans="1:7" ht="30">
      <c r="A233" s="7" t="s">
        <v>219</v>
      </c>
      <c r="B233" s="8">
        <f t="shared" si="10"/>
        <v>15000</v>
      </c>
      <c r="C233" s="8">
        <v>0</v>
      </c>
      <c r="D233" s="9">
        <v>15000</v>
      </c>
      <c r="E233" s="9">
        <v>0</v>
      </c>
      <c r="F233" s="9">
        <v>0</v>
      </c>
      <c r="G233" s="3"/>
    </row>
    <row r="234" spans="1:7" ht="15">
      <c r="A234" s="7" t="s">
        <v>220</v>
      </c>
      <c r="B234" s="8">
        <f t="shared" si="10"/>
        <v>5000</v>
      </c>
      <c r="C234" s="8">
        <v>0</v>
      </c>
      <c r="D234" s="9">
        <v>5000</v>
      </c>
      <c r="E234" s="9">
        <v>0</v>
      </c>
      <c r="F234" s="9">
        <v>0</v>
      </c>
      <c r="G234" s="3"/>
    </row>
    <row r="235" spans="1:7" ht="45">
      <c r="A235" s="7" t="s">
        <v>221</v>
      </c>
      <c r="B235" s="8">
        <f aca="true" t="shared" si="11" ref="B235:B253">SUM(C235:F235)</f>
        <v>65000</v>
      </c>
      <c r="C235" s="8">
        <v>5000</v>
      </c>
      <c r="D235" s="9">
        <v>0</v>
      </c>
      <c r="E235" s="9">
        <v>0</v>
      </c>
      <c r="F235" s="9">
        <v>60000</v>
      </c>
      <c r="G235" s="3"/>
    </row>
    <row r="236" spans="1:7" ht="30">
      <c r="A236" s="7" t="s">
        <v>222</v>
      </c>
      <c r="B236" s="8">
        <f t="shared" si="11"/>
        <v>5000</v>
      </c>
      <c r="C236" s="8">
        <v>0</v>
      </c>
      <c r="D236" s="9">
        <v>5000</v>
      </c>
      <c r="E236" s="9">
        <v>0</v>
      </c>
      <c r="F236" s="9">
        <v>0</v>
      </c>
      <c r="G236" s="3"/>
    </row>
    <row r="237" spans="1:7" ht="90">
      <c r="A237" s="7" t="s">
        <v>223</v>
      </c>
      <c r="B237" s="8">
        <f t="shared" si="11"/>
        <v>90000</v>
      </c>
      <c r="C237" s="8">
        <v>0</v>
      </c>
      <c r="D237" s="9">
        <v>0</v>
      </c>
      <c r="E237" s="9">
        <v>0</v>
      </c>
      <c r="F237" s="9">
        <v>90000</v>
      </c>
      <c r="G237" s="3"/>
    </row>
    <row r="238" spans="1:7" ht="75">
      <c r="A238" s="7" t="s">
        <v>224</v>
      </c>
      <c r="B238" s="8">
        <f t="shared" si="11"/>
        <v>90000</v>
      </c>
      <c r="C238" s="8">
        <v>0</v>
      </c>
      <c r="D238" s="9">
        <v>0</v>
      </c>
      <c r="E238" s="9">
        <v>0</v>
      </c>
      <c r="F238" s="9">
        <v>90000</v>
      </c>
      <c r="G238" s="3"/>
    </row>
    <row r="239" spans="1:7" ht="75">
      <c r="A239" s="18" t="s">
        <v>225</v>
      </c>
      <c r="B239" s="8">
        <f t="shared" si="11"/>
        <v>70000</v>
      </c>
      <c r="C239" s="8">
        <v>0</v>
      </c>
      <c r="D239" s="9">
        <v>0</v>
      </c>
      <c r="E239" s="9">
        <v>0</v>
      </c>
      <c r="F239" s="9">
        <v>70000</v>
      </c>
      <c r="G239" s="3"/>
    </row>
    <row r="240" spans="1:7" ht="45">
      <c r="A240" s="18" t="s">
        <v>226</v>
      </c>
      <c r="B240" s="8">
        <f t="shared" si="11"/>
        <v>2800</v>
      </c>
      <c r="C240" s="8">
        <v>0</v>
      </c>
      <c r="D240" s="9">
        <v>0</v>
      </c>
      <c r="E240" s="9">
        <v>0</v>
      </c>
      <c r="F240" s="9">
        <v>2800</v>
      </c>
      <c r="G240" s="3"/>
    </row>
    <row r="241" spans="1:7" ht="45">
      <c r="A241" s="7" t="s">
        <v>227</v>
      </c>
      <c r="B241" s="8">
        <f t="shared" si="11"/>
        <v>3450</v>
      </c>
      <c r="C241" s="8">
        <v>0</v>
      </c>
      <c r="D241" s="9">
        <v>710</v>
      </c>
      <c r="E241" s="9">
        <v>0</v>
      </c>
      <c r="F241" s="9">
        <v>2740</v>
      </c>
      <c r="G241" s="3"/>
    </row>
    <row r="242" spans="1:7" ht="60">
      <c r="A242" s="7" t="s">
        <v>228</v>
      </c>
      <c r="B242" s="8">
        <f t="shared" si="11"/>
        <v>4688</v>
      </c>
      <c r="C242" s="8">
        <v>0</v>
      </c>
      <c r="D242" s="9">
        <v>0</v>
      </c>
      <c r="E242" s="9">
        <v>0</v>
      </c>
      <c r="F242" s="9">
        <v>4688</v>
      </c>
      <c r="G242" s="3"/>
    </row>
    <row r="243" spans="1:7" ht="60">
      <c r="A243" s="7" t="s">
        <v>229</v>
      </c>
      <c r="B243" s="8">
        <f t="shared" si="11"/>
        <v>629015</v>
      </c>
      <c r="C243" s="8">
        <v>0</v>
      </c>
      <c r="D243" s="9">
        <v>0</v>
      </c>
      <c r="E243" s="9">
        <v>0</v>
      </c>
      <c r="F243" s="9">
        <v>629015</v>
      </c>
      <c r="G243" s="3"/>
    </row>
    <row r="244" spans="1:7" ht="60">
      <c r="A244" s="7" t="s">
        <v>230</v>
      </c>
      <c r="B244" s="8">
        <f t="shared" si="11"/>
        <v>86578</v>
      </c>
      <c r="C244" s="8">
        <v>0</v>
      </c>
      <c r="D244" s="9">
        <v>0</v>
      </c>
      <c r="E244" s="9">
        <v>0</v>
      </c>
      <c r="F244" s="9">
        <v>86578</v>
      </c>
      <c r="G244" s="3"/>
    </row>
    <row r="245" spans="1:7" ht="32.25" customHeight="1">
      <c r="A245" s="7" t="s">
        <v>231</v>
      </c>
      <c r="B245" s="8">
        <f t="shared" si="11"/>
        <v>200000</v>
      </c>
      <c r="C245" s="8">
        <v>60000</v>
      </c>
      <c r="D245" s="9">
        <v>0</v>
      </c>
      <c r="E245" s="9">
        <v>0</v>
      </c>
      <c r="F245" s="9">
        <v>140000</v>
      </c>
      <c r="G245" s="3"/>
    </row>
    <row r="246" spans="1:7" ht="30">
      <c r="A246" s="7" t="s">
        <v>232</v>
      </c>
      <c r="B246" s="8">
        <f t="shared" si="11"/>
        <v>40000</v>
      </c>
      <c r="C246" s="8">
        <v>40000</v>
      </c>
      <c r="D246" s="9">
        <v>0</v>
      </c>
      <c r="E246" s="9">
        <v>0</v>
      </c>
      <c r="F246" s="9">
        <v>0</v>
      </c>
      <c r="G246" s="3"/>
    </row>
    <row r="247" spans="1:7" ht="45">
      <c r="A247" s="7" t="s">
        <v>253</v>
      </c>
      <c r="B247" s="8">
        <f t="shared" si="11"/>
        <v>40000</v>
      </c>
      <c r="C247" s="8">
        <v>40000</v>
      </c>
      <c r="D247" s="9">
        <v>0</v>
      </c>
      <c r="E247" s="9">
        <v>0</v>
      </c>
      <c r="F247" s="9">
        <v>0</v>
      </c>
      <c r="G247" s="3"/>
    </row>
    <row r="248" spans="1:7" ht="45">
      <c r="A248" s="7" t="s">
        <v>254</v>
      </c>
      <c r="B248" s="8">
        <f t="shared" si="11"/>
        <v>40000</v>
      </c>
      <c r="C248" s="8">
        <v>40000</v>
      </c>
      <c r="D248" s="9">
        <v>0</v>
      </c>
      <c r="E248" s="9">
        <v>0</v>
      </c>
      <c r="F248" s="9">
        <v>0</v>
      </c>
      <c r="G248" s="3"/>
    </row>
    <row r="249" spans="1:7" ht="45">
      <c r="A249" s="7" t="s">
        <v>255</v>
      </c>
      <c r="B249" s="8">
        <f t="shared" si="11"/>
        <v>50746</v>
      </c>
      <c r="C249" s="8">
        <v>50746</v>
      </c>
      <c r="D249" s="9">
        <v>0</v>
      </c>
      <c r="E249" s="9">
        <v>0</v>
      </c>
      <c r="F249" s="9">
        <v>0</v>
      </c>
      <c r="G249" s="3"/>
    </row>
    <row r="250" spans="1:7" ht="45">
      <c r="A250" s="7" t="s">
        <v>256</v>
      </c>
      <c r="B250" s="8">
        <f t="shared" si="11"/>
        <v>90000</v>
      </c>
      <c r="C250" s="8">
        <v>90000</v>
      </c>
      <c r="D250" s="9">
        <v>0</v>
      </c>
      <c r="E250" s="9">
        <v>0</v>
      </c>
      <c r="F250" s="9">
        <v>0</v>
      </c>
      <c r="G250" s="3"/>
    </row>
    <row r="251" spans="1:7" ht="30">
      <c r="A251" s="18" t="s">
        <v>257</v>
      </c>
      <c r="B251" s="8">
        <f t="shared" si="11"/>
        <v>60000</v>
      </c>
      <c r="C251" s="8">
        <v>60000</v>
      </c>
      <c r="D251" s="9">
        <v>0</v>
      </c>
      <c r="E251" s="9">
        <v>0</v>
      </c>
      <c r="F251" s="9">
        <v>0</v>
      </c>
      <c r="G251" s="3"/>
    </row>
    <row r="252" spans="1:7" ht="45">
      <c r="A252" s="18" t="s">
        <v>258</v>
      </c>
      <c r="B252" s="8">
        <f t="shared" si="11"/>
        <v>809466</v>
      </c>
      <c r="C252" s="8">
        <v>0</v>
      </c>
      <c r="D252" s="9">
        <v>0</v>
      </c>
      <c r="E252" s="9">
        <v>0</v>
      </c>
      <c r="F252" s="9">
        <v>809466</v>
      </c>
      <c r="G252" s="3"/>
    </row>
    <row r="253" spans="1:7" ht="45">
      <c r="A253" s="18" t="s">
        <v>259</v>
      </c>
      <c r="B253" s="8">
        <f t="shared" si="11"/>
        <v>45000</v>
      </c>
      <c r="C253" s="8">
        <v>0</v>
      </c>
      <c r="D253" s="9">
        <v>45000</v>
      </c>
      <c r="E253" s="9">
        <v>0</v>
      </c>
      <c r="F253" s="9">
        <v>0</v>
      </c>
      <c r="G253" s="3"/>
    </row>
    <row r="254" spans="1:7" ht="31.5">
      <c r="A254" s="10" t="s">
        <v>25</v>
      </c>
      <c r="B254" s="11">
        <f>B255+B263+B265+B272+B281+B285</f>
        <v>379605</v>
      </c>
      <c r="C254" s="11">
        <f>C255+C263+C265+C272+C281+C285</f>
        <v>45000</v>
      </c>
      <c r="D254" s="11">
        <f>D255+D263+D265+D272+D281+D285</f>
        <v>141778</v>
      </c>
      <c r="E254" s="11">
        <f>E255+E263+E265+E272+E281+E285</f>
        <v>141886</v>
      </c>
      <c r="F254" s="11">
        <f>F255+F263+F265+F272+F281+F285</f>
        <v>50941</v>
      </c>
      <c r="G254" s="3"/>
    </row>
    <row r="255" spans="1:7" ht="15.75">
      <c r="A255" s="10" t="s">
        <v>5</v>
      </c>
      <c r="B255" s="11">
        <f>SUM(B256:B262)</f>
        <v>76052</v>
      </c>
      <c r="C255" s="11">
        <f>SUM(C256:C262)</f>
        <v>0</v>
      </c>
      <c r="D255" s="11">
        <f>SUM(D256:D262)</f>
        <v>33800</v>
      </c>
      <c r="E255" s="11">
        <f>SUM(E256:E262)</f>
        <v>42252</v>
      </c>
      <c r="F255" s="11">
        <f>SUM(F256:F262)</f>
        <v>0</v>
      </c>
      <c r="G255" s="3"/>
    </row>
    <row r="256" spans="1:7" ht="60">
      <c r="A256" s="7" t="s">
        <v>45</v>
      </c>
      <c r="B256" s="8">
        <f aca="true" t="shared" si="12" ref="B256:B262">SUM(C256:F256)</f>
        <v>21168</v>
      </c>
      <c r="C256" s="8">
        <v>0</v>
      </c>
      <c r="D256" s="8">
        <v>0</v>
      </c>
      <c r="E256" s="8">
        <v>21168</v>
      </c>
      <c r="F256" s="8">
        <v>0</v>
      </c>
      <c r="G256" s="3"/>
    </row>
    <row r="257" spans="1:7" ht="43.5" customHeight="1">
      <c r="A257" s="7" t="s">
        <v>46</v>
      </c>
      <c r="B257" s="8">
        <f t="shared" si="12"/>
        <v>18780</v>
      </c>
      <c r="C257" s="8">
        <v>0</v>
      </c>
      <c r="D257" s="8">
        <v>0</v>
      </c>
      <c r="E257" s="8">
        <v>18780</v>
      </c>
      <c r="F257" s="8">
        <v>0</v>
      </c>
      <c r="G257" s="3"/>
    </row>
    <row r="258" spans="1:7" ht="45">
      <c r="A258" s="7" t="s">
        <v>48</v>
      </c>
      <c r="B258" s="8">
        <f t="shared" si="12"/>
        <v>2304</v>
      </c>
      <c r="C258" s="8">
        <v>0</v>
      </c>
      <c r="D258" s="8">
        <v>0</v>
      </c>
      <c r="E258" s="8">
        <v>2304</v>
      </c>
      <c r="F258" s="8">
        <v>0</v>
      </c>
      <c r="G258" s="3"/>
    </row>
    <row r="259" spans="1:7" ht="15">
      <c r="A259" s="7" t="s">
        <v>285</v>
      </c>
      <c r="B259" s="8">
        <f t="shared" si="12"/>
        <v>8000</v>
      </c>
      <c r="C259" s="8">
        <v>0</v>
      </c>
      <c r="D259" s="8">
        <v>8000</v>
      </c>
      <c r="E259" s="8">
        <v>0</v>
      </c>
      <c r="F259" s="8">
        <v>0</v>
      </c>
      <c r="G259" s="3"/>
    </row>
    <row r="260" spans="1:7" ht="30">
      <c r="A260" s="7" t="s">
        <v>144</v>
      </c>
      <c r="B260" s="8">
        <f t="shared" si="12"/>
        <v>9800</v>
      </c>
      <c r="C260" s="8">
        <v>0</v>
      </c>
      <c r="D260" s="8">
        <v>9800</v>
      </c>
      <c r="E260" s="8">
        <v>0</v>
      </c>
      <c r="F260" s="8">
        <v>0</v>
      </c>
      <c r="G260" s="3"/>
    </row>
    <row r="261" spans="1:7" ht="33" customHeight="1">
      <c r="A261" s="7" t="s">
        <v>145</v>
      </c>
      <c r="B261" s="8">
        <f t="shared" si="12"/>
        <v>4000</v>
      </c>
      <c r="C261" s="8">
        <v>0</v>
      </c>
      <c r="D261" s="8">
        <v>4000</v>
      </c>
      <c r="E261" s="8">
        <v>0</v>
      </c>
      <c r="F261" s="8">
        <v>0</v>
      </c>
      <c r="G261" s="3"/>
    </row>
    <row r="262" spans="1:7" ht="15">
      <c r="A262" s="7" t="s">
        <v>146</v>
      </c>
      <c r="B262" s="8">
        <f t="shared" si="12"/>
        <v>12000</v>
      </c>
      <c r="C262" s="8">
        <v>0</v>
      </c>
      <c r="D262" s="8">
        <v>12000</v>
      </c>
      <c r="E262" s="8">
        <v>0</v>
      </c>
      <c r="F262" s="8">
        <v>0</v>
      </c>
      <c r="G262" s="3"/>
    </row>
    <row r="263" spans="1:7" ht="15.75">
      <c r="A263" s="10" t="s">
        <v>29</v>
      </c>
      <c r="B263" s="11">
        <f>SUM(B264:B264)</f>
        <v>46000</v>
      </c>
      <c r="C263" s="11">
        <f>SUM(C264:C264)</f>
        <v>45000</v>
      </c>
      <c r="D263" s="11">
        <f>SUM(D264:D264)</f>
        <v>1000</v>
      </c>
      <c r="E263" s="11">
        <f>SUM(E264:E264)</f>
        <v>0</v>
      </c>
      <c r="F263" s="11">
        <f>SUM(F264:F264)</f>
        <v>0</v>
      </c>
      <c r="G263" s="3"/>
    </row>
    <row r="264" spans="1:7" ht="30">
      <c r="A264" s="7" t="s">
        <v>233</v>
      </c>
      <c r="B264" s="8">
        <f>SUM(C264:F264)</f>
        <v>46000</v>
      </c>
      <c r="C264" s="8">
        <v>45000</v>
      </c>
      <c r="D264" s="8">
        <v>1000</v>
      </c>
      <c r="E264" s="8">
        <v>0</v>
      </c>
      <c r="F264" s="8">
        <v>0</v>
      </c>
      <c r="G264" s="3"/>
    </row>
    <row r="265" spans="1:7" ht="31.5">
      <c r="A265" s="10" t="s">
        <v>9</v>
      </c>
      <c r="B265" s="11">
        <f>SUM(B266:B271)</f>
        <v>78972</v>
      </c>
      <c r="C265" s="11">
        <f>SUM(C266:C271)</f>
        <v>0</v>
      </c>
      <c r="D265" s="11">
        <f>SUM(D266:D271)</f>
        <v>41000</v>
      </c>
      <c r="E265" s="11">
        <f>SUM(E266:E271)</f>
        <v>9240</v>
      </c>
      <c r="F265" s="11">
        <f>SUM(F266:F271)</f>
        <v>28732</v>
      </c>
      <c r="G265" s="3"/>
    </row>
    <row r="266" spans="1:7" ht="45">
      <c r="A266" s="7" t="s">
        <v>47</v>
      </c>
      <c r="B266" s="8">
        <f aca="true" t="shared" si="13" ref="B266:B271">SUM(C266:F266)</f>
        <v>9240</v>
      </c>
      <c r="C266" s="8">
        <v>0</v>
      </c>
      <c r="D266" s="8">
        <v>0</v>
      </c>
      <c r="E266" s="8">
        <v>9240</v>
      </c>
      <c r="F266" s="8">
        <v>0</v>
      </c>
      <c r="G266" s="3"/>
    </row>
    <row r="267" spans="1:7" ht="15">
      <c r="A267" s="7" t="s">
        <v>84</v>
      </c>
      <c r="B267" s="8">
        <f t="shared" si="13"/>
        <v>3000</v>
      </c>
      <c r="C267" s="8">
        <v>0</v>
      </c>
      <c r="D267" s="8">
        <v>3000</v>
      </c>
      <c r="E267" s="8">
        <v>0</v>
      </c>
      <c r="F267" s="8">
        <v>0</v>
      </c>
      <c r="G267" s="3"/>
    </row>
    <row r="268" spans="1:7" ht="15">
      <c r="A268" s="7" t="s">
        <v>234</v>
      </c>
      <c r="B268" s="8">
        <f t="shared" si="13"/>
        <v>21685</v>
      </c>
      <c r="C268" s="8">
        <v>0</v>
      </c>
      <c r="D268" s="9">
        <v>0</v>
      </c>
      <c r="E268" s="9">
        <v>0</v>
      </c>
      <c r="F268" s="9">
        <v>21685</v>
      </c>
      <c r="G268" s="3"/>
    </row>
    <row r="269" spans="1:7" ht="15">
      <c r="A269" s="7" t="s">
        <v>236</v>
      </c>
      <c r="B269" s="8">
        <f t="shared" si="13"/>
        <v>7047</v>
      </c>
      <c r="C269" s="8">
        <v>0</v>
      </c>
      <c r="D269" s="9">
        <v>0</v>
      </c>
      <c r="E269" s="9">
        <v>0</v>
      </c>
      <c r="F269" s="9">
        <v>7047</v>
      </c>
      <c r="G269" s="3"/>
    </row>
    <row r="270" spans="1:7" ht="30">
      <c r="A270" s="7" t="s">
        <v>237</v>
      </c>
      <c r="B270" s="8">
        <f t="shared" si="13"/>
        <v>28000</v>
      </c>
      <c r="C270" s="8">
        <v>0</v>
      </c>
      <c r="D270" s="9">
        <v>28000</v>
      </c>
      <c r="E270" s="9">
        <v>0</v>
      </c>
      <c r="F270" s="9">
        <v>0</v>
      </c>
      <c r="G270" s="3"/>
    </row>
    <row r="271" spans="1:7" ht="45">
      <c r="A271" s="7" t="s">
        <v>238</v>
      </c>
      <c r="B271" s="8">
        <f t="shared" si="13"/>
        <v>10000</v>
      </c>
      <c r="C271" s="8">
        <v>0</v>
      </c>
      <c r="D271" s="9">
        <v>10000</v>
      </c>
      <c r="E271" s="9">
        <v>0</v>
      </c>
      <c r="F271" s="9">
        <v>0</v>
      </c>
      <c r="G271" s="3"/>
    </row>
    <row r="272" spans="1:7" ht="15.75">
      <c r="A272" s="10" t="s">
        <v>6</v>
      </c>
      <c r="B272" s="11">
        <f>SUM(B273:B280)</f>
        <v>112372</v>
      </c>
      <c r="C272" s="11">
        <f>SUM(C273:C280)</f>
        <v>0</v>
      </c>
      <c r="D272" s="11">
        <f>SUM(D273:D280)</f>
        <v>21978</v>
      </c>
      <c r="E272" s="11">
        <f>SUM(E273:E280)</f>
        <v>90394</v>
      </c>
      <c r="F272" s="11">
        <f>SUM(F273:F280)</f>
        <v>0</v>
      </c>
      <c r="G272" s="3"/>
    </row>
    <row r="273" spans="1:7" ht="45">
      <c r="A273" s="7" t="s">
        <v>49</v>
      </c>
      <c r="B273" s="8">
        <f aca="true" t="shared" si="14" ref="B273:B280">SUM(C273:F273)</f>
        <v>8910</v>
      </c>
      <c r="C273" s="8">
        <v>0</v>
      </c>
      <c r="D273" s="8">
        <v>0</v>
      </c>
      <c r="E273" s="8">
        <v>8910</v>
      </c>
      <c r="F273" s="8">
        <v>0</v>
      </c>
      <c r="G273" s="3"/>
    </row>
    <row r="274" spans="1:7" ht="45">
      <c r="A274" s="7" t="s">
        <v>50</v>
      </c>
      <c r="B274" s="8">
        <f t="shared" si="14"/>
        <v>39168</v>
      </c>
      <c r="C274" s="8">
        <v>0</v>
      </c>
      <c r="D274" s="8">
        <v>0</v>
      </c>
      <c r="E274" s="8">
        <v>39168</v>
      </c>
      <c r="F274" s="8">
        <v>0</v>
      </c>
      <c r="G274" s="3"/>
    </row>
    <row r="275" spans="1:7" ht="45">
      <c r="A275" s="7" t="s">
        <v>51</v>
      </c>
      <c r="B275" s="8">
        <f t="shared" si="14"/>
        <v>14644</v>
      </c>
      <c r="C275" s="8">
        <v>0</v>
      </c>
      <c r="D275" s="8">
        <v>0</v>
      </c>
      <c r="E275" s="8">
        <v>14644</v>
      </c>
      <c r="F275" s="8">
        <v>0</v>
      </c>
      <c r="G275" s="3"/>
    </row>
    <row r="276" spans="1:7" ht="45">
      <c r="A276" s="7" t="s">
        <v>52</v>
      </c>
      <c r="B276" s="8">
        <f t="shared" si="14"/>
        <v>4519</v>
      </c>
      <c r="C276" s="8">
        <v>0</v>
      </c>
      <c r="D276" s="8">
        <v>0</v>
      </c>
      <c r="E276" s="8">
        <v>4519</v>
      </c>
      <c r="F276" s="8">
        <v>0</v>
      </c>
      <c r="G276" s="3"/>
    </row>
    <row r="277" spans="1:7" ht="60">
      <c r="A277" s="7" t="s">
        <v>53</v>
      </c>
      <c r="B277" s="8">
        <f t="shared" si="14"/>
        <v>23153</v>
      </c>
      <c r="C277" s="8">
        <v>0</v>
      </c>
      <c r="D277" s="8">
        <v>0</v>
      </c>
      <c r="E277" s="8">
        <v>23153</v>
      </c>
      <c r="F277" s="8">
        <v>0</v>
      </c>
      <c r="G277" s="3"/>
    </row>
    <row r="278" spans="1:7" ht="17.25" customHeight="1">
      <c r="A278" s="7" t="s">
        <v>54</v>
      </c>
      <c r="B278" s="8">
        <f t="shared" si="14"/>
        <v>9562</v>
      </c>
      <c r="C278" s="8">
        <v>0</v>
      </c>
      <c r="D278" s="8">
        <v>9562</v>
      </c>
      <c r="E278" s="8">
        <v>0</v>
      </c>
      <c r="F278" s="8">
        <v>0</v>
      </c>
      <c r="G278" s="3"/>
    </row>
    <row r="279" spans="1:7" ht="15">
      <c r="A279" s="7" t="s">
        <v>55</v>
      </c>
      <c r="B279" s="8">
        <f t="shared" si="14"/>
        <v>5042</v>
      </c>
      <c r="C279" s="8">
        <v>0</v>
      </c>
      <c r="D279" s="8">
        <v>5042</v>
      </c>
      <c r="E279" s="8">
        <v>0</v>
      </c>
      <c r="F279" s="8">
        <v>0</v>
      </c>
      <c r="G279" s="3"/>
    </row>
    <row r="280" spans="1:7" ht="30">
      <c r="A280" s="7" t="s">
        <v>56</v>
      </c>
      <c r="B280" s="8">
        <f t="shared" si="14"/>
        <v>7374</v>
      </c>
      <c r="C280" s="8">
        <v>0</v>
      </c>
      <c r="D280" s="8">
        <v>7374</v>
      </c>
      <c r="E280" s="8">
        <v>0</v>
      </c>
      <c r="F280" s="8">
        <v>0</v>
      </c>
      <c r="G280" s="20"/>
    </row>
    <row r="281" spans="1:7" ht="18" customHeight="1">
      <c r="A281" s="10" t="s">
        <v>7</v>
      </c>
      <c r="B281" s="11">
        <f>B282</f>
        <v>58209</v>
      </c>
      <c r="C281" s="11">
        <f>C282</f>
        <v>0</v>
      </c>
      <c r="D281" s="11">
        <f>D282</f>
        <v>36000</v>
      </c>
      <c r="E281" s="11">
        <f>E282</f>
        <v>0</v>
      </c>
      <c r="F281" s="11">
        <f>F282</f>
        <v>22209</v>
      </c>
      <c r="G281" s="3"/>
    </row>
    <row r="282" spans="1:7" ht="15.75">
      <c r="A282" s="10" t="s">
        <v>8</v>
      </c>
      <c r="B282" s="11">
        <f>SUM(B283:B284)</f>
        <v>58209</v>
      </c>
      <c r="C282" s="11">
        <f>SUM(C283:C284)</f>
        <v>0</v>
      </c>
      <c r="D282" s="11">
        <f>SUM(D283:D284)</f>
        <v>36000</v>
      </c>
      <c r="E282" s="11">
        <f>SUM(E283:E284)</f>
        <v>0</v>
      </c>
      <c r="F282" s="11">
        <f>SUM(F283:F284)</f>
        <v>22209</v>
      </c>
      <c r="G282" s="3"/>
    </row>
    <row r="283" spans="1:7" ht="30">
      <c r="A283" s="7" t="s">
        <v>235</v>
      </c>
      <c r="B283" s="8">
        <f>SUM(C283:F283)</f>
        <v>36000</v>
      </c>
      <c r="C283" s="8">
        <v>0</v>
      </c>
      <c r="D283" s="8">
        <v>36000</v>
      </c>
      <c r="E283" s="8">
        <v>0</v>
      </c>
      <c r="F283" s="8">
        <v>0</v>
      </c>
      <c r="G283" s="3"/>
    </row>
    <row r="284" spans="1:7" ht="30">
      <c r="A284" s="7" t="s">
        <v>239</v>
      </c>
      <c r="B284" s="8">
        <f>SUM(C284:F284)</f>
        <v>22209</v>
      </c>
      <c r="C284" s="8">
        <v>0</v>
      </c>
      <c r="D284" s="8">
        <v>0</v>
      </c>
      <c r="E284" s="8">
        <v>0</v>
      </c>
      <c r="F284" s="8">
        <v>22209</v>
      </c>
      <c r="G284" s="3"/>
    </row>
    <row r="285" spans="1:7" ht="15.75">
      <c r="A285" s="10" t="s">
        <v>0</v>
      </c>
      <c r="B285" s="11">
        <f>SUM(B286:B286)</f>
        <v>8000</v>
      </c>
      <c r="C285" s="11">
        <f>SUM(C286:C286)</f>
        <v>0</v>
      </c>
      <c r="D285" s="11">
        <f>SUM(D286:D286)</f>
        <v>8000</v>
      </c>
      <c r="E285" s="11">
        <f>SUM(E286:E286)</f>
        <v>0</v>
      </c>
      <c r="F285" s="11">
        <f>SUM(F286:F286)</f>
        <v>0</v>
      </c>
      <c r="G285" s="3"/>
    </row>
    <row r="286" spans="1:7" ht="15">
      <c r="A286" s="7" t="s">
        <v>112</v>
      </c>
      <c r="B286" s="8">
        <f>SUM(C286:F286)</f>
        <v>8000</v>
      </c>
      <c r="C286" s="8">
        <v>0</v>
      </c>
      <c r="D286" s="8">
        <v>8000</v>
      </c>
      <c r="E286" s="8">
        <v>0</v>
      </c>
      <c r="F286" s="8">
        <v>0</v>
      </c>
      <c r="G286" s="3"/>
    </row>
    <row r="287" spans="1:7" ht="15.75">
      <c r="A287" s="10" t="s">
        <v>16</v>
      </c>
      <c r="B287" s="11">
        <f>B288+B291+B298+B300</f>
        <v>4102600</v>
      </c>
      <c r="C287" s="11">
        <f>C288+C291+C298+C300</f>
        <v>0</v>
      </c>
      <c r="D287" s="11">
        <f>D288+D291+D298+D300</f>
        <v>4102600</v>
      </c>
      <c r="E287" s="11">
        <f>E288+E291+E298+E300</f>
        <v>0</v>
      </c>
      <c r="F287" s="11">
        <f>F288+F291+F298+F300</f>
        <v>0</v>
      </c>
      <c r="G287" s="3"/>
    </row>
    <row r="288" spans="1:7" ht="15.75">
      <c r="A288" s="10" t="s">
        <v>5</v>
      </c>
      <c r="B288" s="11">
        <f>SUM(B289:B290)</f>
        <v>12600</v>
      </c>
      <c r="C288" s="11">
        <f>SUM(C289:C290)</f>
        <v>0</v>
      </c>
      <c r="D288" s="11">
        <f>SUM(D289:D290)</f>
        <v>12600</v>
      </c>
      <c r="E288" s="11">
        <f>SUM(E289:E290)</f>
        <v>0</v>
      </c>
      <c r="F288" s="11">
        <f>SUM(F289:F290)</f>
        <v>0</v>
      </c>
      <c r="G288" s="3"/>
    </row>
    <row r="289" spans="1:7" ht="15">
      <c r="A289" s="7" t="s">
        <v>69</v>
      </c>
      <c r="B289" s="8">
        <f>SUM(C289:F289)</f>
        <v>3000</v>
      </c>
      <c r="C289" s="8">
        <v>0</v>
      </c>
      <c r="D289" s="8">
        <v>3000</v>
      </c>
      <c r="E289" s="8">
        <v>0</v>
      </c>
      <c r="F289" s="8">
        <v>0</v>
      </c>
      <c r="G289" s="3"/>
    </row>
    <row r="290" spans="1:7" ht="30">
      <c r="A290" s="7" t="s">
        <v>70</v>
      </c>
      <c r="B290" s="8">
        <f>SUM(C290:F290)</f>
        <v>9600</v>
      </c>
      <c r="C290" s="8">
        <v>0</v>
      </c>
      <c r="D290" s="8">
        <v>9600</v>
      </c>
      <c r="E290" s="8">
        <v>0</v>
      </c>
      <c r="F290" s="8">
        <v>0</v>
      </c>
      <c r="G290" s="3"/>
    </row>
    <row r="291" spans="1:7" ht="31.5">
      <c r="A291" s="10" t="s">
        <v>9</v>
      </c>
      <c r="B291" s="11">
        <f>SUM(B292:B297)</f>
        <v>3917000</v>
      </c>
      <c r="C291" s="11">
        <f>SUM(C292:C297)</f>
        <v>0</v>
      </c>
      <c r="D291" s="11">
        <f>SUM(D292:D297)</f>
        <v>3917000</v>
      </c>
      <c r="E291" s="11">
        <f>SUM(E292:E297)</f>
        <v>0</v>
      </c>
      <c r="F291" s="11">
        <f>SUM(F292:F297)</f>
        <v>0</v>
      </c>
      <c r="G291" s="3"/>
    </row>
    <row r="292" spans="1:7" ht="15">
      <c r="A292" s="7" t="s">
        <v>71</v>
      </c>
      <c r="B292" s="8">
        <f aca="true" t="shared" si="15" ref="B292:B297">SUM(C292:F292)</f>
        <v>60000</v>
      </c>
      <c r="C292" s="8">
        <v>0</v>
      </c>
      <c r="D292" s="8">
        <v>60000</v>
      </c>
      <c r="E292" s="8">
        <v>0</v>
      </c>
      <c r="F292" s="8">
        <v>0</v>
      </c>
      <c r="G292" s="3"/>
    </row>
    <row r="293" spans="1:7" ht="15">
      <c r="A293" s="7" t="s">
        <v>283</v>
      </c>
      <c r="B293" s="8">
        <f t="shared" si="15"/>
        <v>36000</v>
      </c>
      <c r="C293" s="8">
        <v>0</v>
      </c>
      <c r="D293" s="8">
        <v>36000</v>
      </c>
      <c r="E293" s="8">
        <v>0</v>
      </c>
      <c r="F293" s="8">
        <v>0</v>
      </c>
      <c r="G293" s="3"/>
    </row>
    <row r="294" spans="1:7" ht="30">
      <c r="A294" s="7" t="s">
        <v>72</v>
      </c>
      <c r="B294" s="8">
        <f t="shared" si="15"/>
        <v>6000</v>
      </c>
      <c r="C294" s="8">
        <v>0</v>
      </c>
      <c r="D294" s="8">
        <v>6000</v>
      </c>
      <c r="E294" s="8">
        <v>0</v>
      </c>
      <c r="F294" s="8">
        <v>0</v>
      </c>
      <c r="G294" s="3"/>
    </row>
    <row r="295" spans="1:7" ht="30">
      <c r="A295" s="7" t="s">
        <v>87</v>
      </c>
      <c r="B295" s="8">
        <f t="shared" si="15"/>
        <v>1900000</v>
      </c>
      <c r="C295" s="8">
        <v>0</v>
      </c>
      <c r="D295" s="8">
        <f>1900000</f>
        <v>1900000</v>
      </c>
      <c r="E295" s="8">
        <v>0</v>
      </c>
      <c r="F295" s="8">
        <v>0</v>
      </c>
      <c r="G295" s="3"/>
    </row>
    <row r="296" spans="1:7" ht="30">
      <c r="A296" s="7" t="s">
        <v>88</v>
      </c>
      <c r="B296" s="8">
        <f t="shared" si="15"/>
        <v>1900000</v>
      </c>
      <c r="C296" s="8">
        <v>0</v>
      </c>
      <c r="D296" s="8">
        <f>1900000</f>
        <v>1900000</v>
      </c>
      <c r="E296" s="8">
        <v>0</v>
      </c>
      <c r="F296" s="8">
        <v>0</v>
      </c>
      <c r="G296" s="20"/>
    </row>
    <row r="297" spans="1:7" ht="15">
      <c r="A297" s="7" t="s">
        <v>240</v>
      </c>
      <c r="B297" s="8">
        <f t="shared" si="15"/>
        <v>15000</v>
      </c>
      <c r="C297" s="8">
        <v>0</v>
      </c>
      <c r="D297" s="8">
        <v>15000</v>
      </c>
      <c r="E297" s="8">
        <v>0</v>
      </c>
      <c r="F297" s="8">
        <v>0</v>
      </c>
      <c r="G297" s="3"/>
    </row>
    <row r="298" spans="1:7" ht="15.75">
      <c r="A298" s="10" t="s">
        <v>3</v>
      </c>
      <c r="B298" s="11">
        <f>SUM(B299:B299)</f>
        <v>48000</v>
      </c>
      <c r="C298" s="11">
        <f>SUM(C299:C299)</f>
        <v>0</v>
      </c>
      <c r="D298" s="11">
        <f>SUM(D299:D299)</f>
        <v>48000</v>
      </c>
      <c r="E298" s="11">
        <f>SUM(E299:E299)</f>
        <v>0</v>
      </c>
      <c r="F298" s="11">
        <f>SUM(F299:F299)</f>
        <v>0</v>
      </c>
      <c r="G298" s="3"/>
    </row>
    <row r="299" spans="1:7" ht="15">
      <c r="A299" s="7" t="s">
        <v>282</v>
      </c>
      <c r="B299" s="8">
        <f>SUM(C299:F299)</f>
        <v>48000</v>
      </c>
      <c r="C299" s="8">
        <v>0</v>
      </c>
      <c r="D299" s="8">
        <v>48000</v>
      </c>
      <c r="E299" s="8">
        <v>0</v>
      </c>
      <c r="F299" s="8">
        <v>0</v>
      </c>
      <c r="G299" s="3"/>
    </row>
    <row r="300" spans="1:7" ht="18" customHeight="1">
      <c r="A300" s="10" t="s">
        <v>7</v>
      </c>
      <c r="B300" s="11">
        <f>B301</f>
        <v>125000</v>
      </c>
      <c r="C300" s="11">
        <f>C301</f>
        <v>0</v>
      </c>
      <c r="D300" s="11">
        <f>D301</f>
        <v>125000</v>
      </c>
      <c r="E300" s="11">
        <f>E301</f>
        <v>0</v>
      </c>
      <c r="F300" s="11">
        <f>F301</f>
        <v>0</v>
      </c>
      <c r="G300" s="3"/>
    </row>
    <row r="301" spans="1:7" ht="15.75">
      <c r="A301" s="10" t="s">
        <v>8</v>
      </c>
      <c r="B301" s="11">
        <f>SUM(B302:B303)</f>
        <v>125000</v>
      </c>
      <c r="C301" s="11">
        <f>SUM(C302:C303)</f>
        <v>0</v>
      </c>
      <c r="D301" s="11">
        <f>SUM(D302:D303)</f>
        <v>125000</v>
      </c>
      <c r="E301" s="11">
        <f>SUM(E302:E303)</f>
        <v>0</v>
      </c>
      <c r="F301" s="11">
        <f>SUM(F302:F303)</f>
        <v>0</v>
      </c>
      <c r="G301" s="3"/>
    </row>
    <row r="302" spans="1:7" ht="45">
      <c r="A302" s="7" t="s">
        <v>99</v>
      </c>
      <c r="B302" s="8">
        <f>SUM(C302:F302)</f>
        <v>120000</v>
      </c>
      <c r="C302" s="8">
        <v>0</v>
      </c>
      <c r="D302" s="8">
        <v>120000</v>
      </c>
      <c r="E302" s="8">
        <v>0</v>
      </c>
      <c r="F302" s="8">
        <v>0</v>
      </c>
      <c r="G302" s="3"/>
    </row>
    <row r="303" spans="1:7" ht="45">
      <c r="A303" s="7" t="s">
        <v>241</v>
      </c>
      <c r="B303" s="8">
        <f>SUM(C303:F303)</f>
        <v>5000</v>
      </c>
      <c r="C303" s="8">
        <v>0</v>
      </c>
      <c r="D303" s="8">
        <v>5000</v>
      </c>
      <c r="E303" s="8">
        <v>0</v>
      </c>
      <c r="F303" s="8">
        <v>0</v>
      </c>
      <c r="G303" s="3"/>
    </row>
    <row r="304" spans="1:7" ht="15.75">
      <c r="A304" s="10" t="s">
        <v>18</v>
      </c>
      <c r="B304" s="11">
        <f>B305+B313+B317+B326</f>
        <v>74446</v>
      </c>
      <c r="C304" s="11">
        <f>C305+C313+C317+C326</f>
        <v>0</v>
      </c>
      <c r="D304" s="11">
        <f>D305+D313+D317+D326</f>
        <v>69446</v>
      </c>
      <c r="E304" s="11">
        <f>E305+E313+E317+E326</f>
        <v>5000</v>
      </c>
      <c r="F304" s="11">
        <f>F305+F313+F317+F326</f>
        <v>0</v>
      </c>
      <c r="G304" s="3"/>
    </row>
    <row r="305" spans="1:7" ht="15.75">
      <c r="A305" s="10" t="s">
        <v>13</v>
      </c>
      <c r="B305" s="11">
        <f aca="true" t="shared" si="16" ref="B305:F306">B306</f>
        <v>28676</v>
      </c>
      <c r="C305" s="11">
        <f t="shared" si="16"/>
        <v>0</v>
      </c>
      <c r="D305" s="11">
        <f t="shared" si="16"/>
        <v>28676</v>
      </c>
      <c r="E305" s="11">
        <f t="shared" si="16"/>
        <v>0</v>
      </c>
      <c r="F305" s="11">
        <f t="shared" si="16"/>
        <v>0</v>
      </c>
      <c r="G305" s="3"/>
    </row>
    <row r="306" spans="1:7" ht="31.5">
      <c r="A306" s="10" t="s">
        <v>19</v>
      </c>
      <c r="B306" s="11">
        <f t="shared" si="16"/>
        <v>28676</v>
      </c>
      <c r="C306" s="11">
        <f t="shared" si="16"/>
        <v>0</v>
      </c>
      <c r="D306" s="11">
        <f t="shared" si="16"/>
        <v>28676</v>
      </c>
      <c r="E306" s="11">
        <f t="shared" si="16"/>
        <v>0</v>
      </c>
      <c r="F306" s="11">
        <f t="shared" si="16"/>
        <v>0</v>
      </c>
      <c r="G306" s="3"/>
    </row>
    <row r="307" spans="1:7" ht="15.75">
      <c r="A307" s="10" t="s">
        <v>20</v>
      </c>
      <c r="B307" s="11">
        <f>SUM(B308:B312)</f>
        <v>28676</v>
      </c>
      <c r="C307" s="11">
        <f>SUM(C308:C312)</f>
        <v>0</v>
      </c>
      <c r="D307" s="11">
        <f>SUM(D308:D312)</f>
        <v>28676</v>
      </c>
      <c r="E307" s="11">
        <f>SUM(E308:E312)</f>
        <v>0</v>
      </c>
      <c r="F307" s="11">
        <f>SUM(F308:F312)</f>
        <v>0</v>
      </c>
      <c r="G307" s="3"/>
    </row>
    <row r="308" spans="1:7" ht="15.75" customHeight="1">
      <c r="A308" s="7" t="s">
        <v>73</v>
      </c>
      <c r="B308" s="8">
        <f>SUM(C308:F308)</f>
        <v>5000</v>
      </c>
      <c r="C308" s="8">
        <v>0</v>
      </c>
      <c r="D308" s="8">
        <v>5000</v>
      </c>
      <c r="E308" s="8">
        <v>0</v>
      </c>
      <c r="F308" s="8">
        <v>0</v>
      </c>
      <c r="G308" s="3"/>
    </row>
    <row r="309" spans="1:7" ht="30">
      <c r="A309" s="7" t="s">
        <v>74</v>
      </c>
      <c r="B309" s="8">
        <f>SUM(C309:F309)</f>
        <v>15000</v>
      </c>
      <c r="C309" s="8">
        <v>0</v>
      </c>
      <c r="D309" s="8">
        <v>15000</v>
      </c>
      <c r="E309" s="8">
        <v>0</v>
      </c>
      <c r="F309" s="8">
        <v>0</v>
      </c>
      <c r="G309" s="3"/>
    </row>
    <row r="310" spans="1:7" ht="30">
      <c r="A310" s="7" t="s">
        <v>75</v>
      </c>
      <c r="B310" s="8">
        <f>SUM(C310:F310)</f>
        <v>3000</v>
      </c>
      <c r="C310" s="8">
        <v>0</v>
      </c>
      <c r="D310" s="8">
        <v>3000</v>
      </c>
      <c r="E310" s="8">
        <v>0</v>
      </c>
      <c r="F310" s="8">
        <v>0</v>
      </c>
      <c r="G310" s="3"/>
    </row>
    <row r="311" spans="1:7" ht="15">
      <c r="A311" s="7" t="s">
        <v>143</v>
      </c>
      <c r="B311" s="8">
        <f>SUM(C311:F311)</f>
        <v>876</v>
      </c>
      <c r="C311" s="8">
        <v>0</v>
      </c>
      <c r="D311" s="8">
        <v>876</v>
      </c>
      <c r="E311" s="8">
        <v>0</v>
      </c>
      <c r="F311" s="8">
        <v>0</v>
      </c>
      <c r="G311" s="3"/>
    </row>
    <row r="312" spans="1:7" ht="30">
      <c r="A312" s="7" t="s">
        <v>260</v>
      </c>
      <c r="B312" s="8">
        <f>SUM(C312:F312)</f>
        <v>4800</v>
      </c>
      <c r="C312" s="8">
        <v>0</v>
      </c>
      <c r="D312" s="8">
        <v>4800</v>
      </c>
      <c r="E312" s="8">
        <v>0</v>
      </c>
      <c r="F312" s="8">
        <v>0</v>
      </c>
      <c r="G312" s="3"/>
    </row>
    <row r="313" spans="1:7" ht="15.75">
      <c r="A313" s="10" t="s">
        <v>21</v>
      </c>
      <c r="B313" s="11">
        <f aca="true" t="shared" si="17" ref="B313:F314">B314</f>
        <v>3770</v>
      </c>
      <c r="C313" s="11">
        <f t="shared" si="17"/>
        <v>0</v>
      </c>
      <c r="D313" s="11">
        <f t="shared" si="17"/>
        <v>3770</v>
      </c>
      <c r="E313" s="11">
        <f t="shared" si="17"/>
        <v>0</v>
      </c>
      <c r="F313" s="11">
        <f t="shared" si="17"/>
        <v>0</v>
      </c>
      <c r="G313" s="3"/>
    </row>
    <row r="314" spans="1:7" ht="31.5">
      <c r="A314" s="10" t="s">
        <v>19</v>
      </c>
      <c r="B314" s="11">
        <f t="shared" si="17"/>
        <v>3770</v>
      </c>
      <c r="C314" s="11">
        <f t="shared" si="17"/>
        <v>0</v>
      </c>
      <c r="D314" s="11">
        <f t="shared" si="17"/>
        <v>3770</v>
      </c>
      <c r="E314" s="11">
        <f t="shared" si="17"/>
        <v>0</v>
      </c>
      <c r="F314" s="11">
        <f t="shared" si="17"/>
        <v>0</v>
      </c>
      <c r="G314" s="3"/>
    </row>
    <row r="315" spans="1:7" ht="15.75">
      <c r="A315" s="10" t="s">
        <v>20</v>
      </c>
      <c r="B315" s="11">
        <f>SUM(B316:B316)</f>
        <v>3770</v>
      </c>
      <c r="C315" s="11">
        <f>SUM(C316:C316)</f>
        <v>0</v>
      </c>
      <c r="D315" s="11">
        <f>SUM(D316:D316)</f>
        <v>3770</v>
      </c>
      <c r="E315" s="11">
        <f>SUM(E316:E316)</f>
        <v>0</v>
      </c>
      <c r="F315" s="11">
        <f>SUM(F316:F316)</f>
        <v>0</v>
      </c>
      <c r="G315" s="3"/>
    </row>
    <row r="316" spans="1:7" ht="15">
      <c r="A316" s="7" t="s">
        <v>278</v>
      </c>
      <c r="B316" s="8">
        <f>SUM(C316:F316)</f>
        <v>3770</v>
      </c>
      <c r="C316" s="8">
        <v>0</v>
      </c>
      <c r="D316" s="8">
        <v>3770</v>
      </c>
      <c r="E316" s="8">
        <v>0</v>
      </c>
      <c r="F316" s="8">
        <v>0</v>
      </c>
      <c r="G316" s="3"/>
    </row>
    <row r="317" spans="1:7" ht="31.5">
      <c r="A317" s="10" t="s">
        <v>24</v>
      </c>
      <c r="B317" s="11">
        <f aca="true" t="shared" si="18" ref="B317:F318">B318</f>
        <v>6000</v>
      </c>
      <c r="C317" s="11">
        <f t="shared" si="18"/>
        <v>0</v>
      </c>
      <c r="D317" s="11">
        <f t="shared" si="18"/>
        <v>1000</v>
      </c>
      <c r="E317" s="11">
        <f t="shared" si="18"/>
        <v>5000</v>
      </c>
      <c r="F317" s="11">
        <f t="shared" si="18"/>
        <v>0</v>
      </c>
      <c r="G317" s="3"/>
    </row>
    <row r="318" spans="1:7" ht="31.5">
      <c r="A318" s="10" t="s">
        <v>19</v>
      </c>
      <c r="B318" s="11">
        <f t="shared" si="18"/>
        <v>6000</v>
      </c>
      <c r="C318" s="11">
        <f t="shared" si="18"/>
        <v>0</v>
      </c>
      <c r="D318" s="11">
        <f t="shared" si="18"/>
        <v>1000</v>
      </c>
      <c r="E318" s="11">
        <f t="shared" si="18"/>
        <v>5000</v>
      </c>
      <c r="F318" s="11">
        <f t="shared" si="18"/>
        <v>0</v>
      </c>
      <c r="G318" s="3"/>
    </row>
    <row r="319" spans="1:7" ht="15.75">
      <c r="A319" s="10" t="s">
        <v>20</v>
      </c>
      <c r="B319" s="11">
        <f>SUM(B320:B325)</f>
        <v>6000</v>
      </c>
      <c r="C319" s="11">
        <f>SUM(C320:C325)</f>
        <v>0</v>
      </c>
      <c r="D319" s="11">
        <f>SUM(D320:D325)</f>
        <v>1000</v>
      </c>
      <c r="E319" s="11">
        <f>SUM(E320:E325)</f>
        <v>5000</v>
      </c>
      <c r="F319" s="11">
        <f>SUM(F320:F325)</f>
        <v>0</v>
      </c>
      <c r="G319" s="3"/>
    </row>
    <row r="320" spans="1:7" ht="75">
      <c r="A320" s="7" t="s">
        <v>38</v>
      </c>
      <c r="B320" s="8">
        <f aca="true" t="shared" si="19" ref="B320:B325">SUM(C320:F320)</f>
        <v>1250</v>
      </c>
      <c r="C320" s="8">
        <v>0</v>
      </c>
      <c r="D320" s="8">
        <v>0</v>
      </c>
      <c r="E320" s="8">
        <v>1250</v>
      </c>
      <c r="F320" s="8">
        <v>0</v>
      </c>
      <c r="G320" s="3"/>
    </row>
    <row r="321" spans="1:7" ht="75">
      <c r="A321" s="7" t="s">
        <v>39</v>
      </c>
      <c r="B321" s="8">
        <f t="shared" si="19"/>
        <v>1500</v>
      </c>
      <c r="C321" s="8">
        <v>0</v>
      </c>
      <c r="D321" s="8">
        <v>0</v>
      </c>
      <c r="E321" s="8">
        <v>1500</v>
      </c>
      <c r="F321" s="8">
        <v>0</v>
      </c>
      <c r="G321" s="3"/>
    </row>
    <row r="322" spans="1:7" ht="75">
      <c r="A322" s="7" t="s">
        <v>40</v>
      </c>
      <c r="B322" s="8">
        <f t="shared" si="19"/>
        <v>750</v>
      </c>
      <c r="C322" s="8">
        <v>0</v>
      </c>
      <c r="D322" s="8">
        <v>0</v>
      </c>
      <c r="E322" s="8">
        <v>750</v>
      </c>
      <c r="F322" s="8">
        <v>0</v>
      </c>
      <c r="G322" s="3"/>
    </row>
    <row r="323" spans="1:7" ht="60.75" customHeight="1">
      <c r="A323" s="7" t="s">
        <v>41</v>
      </c>
      <c r="B323" s="8">
        <f t="shared" si="19"/>
        <v>750</v>
      </c>
      <c r="C323" s="8">
        <v>0</v>
      </c>
      <c r="D323" s="8">
        <v>0</v>
      </c>
      <c r="E323" s="8">
        <v>750</v>
      </c>
      <c r="F323" s="8">
        <v>0</v>
      </c>
      <c r="G323" s="3"/>
    </row>
    <row r="324" spans="1:7" ht="60">
      <c r="A324" s="7" t="s">
        <v>42</v>
      </c>
      <c r="B324" s="8">
        <f t="shared" si="19"/>
        <v>750</v>
      </c>
      <c r="C324" s="8">
        <v>0</v>
      </c>
      <c r="D324" s="8">
        <v>0</v>
      </c>
      <c r="E324" s="8">
        <v>750</v>
      </c>
      <c r="F324" s="8">
        <v>0</v>
      </c>
      <c r="G324" s="3"/>
    </row>
    <row r="325" spans="1:7" ht="15">
      <c r="A325" s="7" t="s">
        <v>76</v>
      </c>
      <c r="B325" s="8">
        <f t="shared" si="19"/>
        <v>1000</v>
      </c>
      <c r="C325" s="8">
        <v>0</v>
      </c>
      <c r="D325" s="8">
        <v>1000</v>
      </c>
      <c r="E325" s="8">
        <v>0</v>
      </c>
      <c r="F325" s="8">
        <v>0</v>
      </c>
      <c r="G325" s="3"/>
    </row>
    <row r="326" spans="1:7" ht="15.75">
      <c r="A326" s="10" t="s">
        <v>16</v>
      </c>
      <c r="B326" s="11">
        <f aca="true" t="shared" si="20" ref="B326:F327">B327</f>
        <v>36000</v>
      </c>
      <c r="C326" s="11">
        <f t="shared" si="20"/>
        <v>0</v>
      </c>
      <c r="D326" s="11">
        <f t="shared" si="20"/>
        <v>36000</v>
      </c>
      <c r="E326" s="11">
        <f t="shared" si="20"/>
        <v>0</v>
      </c>
      <c r="F326" s="11">
        <f t="shared" si="20"/>
        <v>0</v>
      </c>
      <c r="G326" s="3"/>
    </row>
    <row r="327" spans="1:7" ht="31.5">
      <c r="A327" s="10" t="s">
        <v>19</v>
      </c>
      <c r="B327" s="11">
        <f t="shared" si="20"/>
        <v>36000</v>
      </c>
      <c r="C327" s="11">
        <f t="shared" si="20"/>
        <v>0</v>
      </c>
      <c r="D327" s="11">
        <f t="shared" si="20"/>
        <v>36000</v>
      </c>
      <c r="E327" s="11">
        <f t="shared" si="20"/>
        <v>0</v>
      </c>
      <c r="F327" s="11">
        <f t="shared" si="20"/>
        <v>0</v>
      </c>
      <c r="G327" s="3"/>
    </row>
    <row r="328" spans="1:7" ht="15.75">
      <c r="A328" s="10" t="s">
        <v>20</v>
      </c>
      <c r="B328" s="11">
        <f>SUM(B329:B329)</f>
        <v>36000</v>
      </c>
      <c r="C328" s="11">
        <f>SUM(C329:C329)</f>
        <v>0</v>
      </c>
      <c r="D328" s="11">
        <f>SUM(D329:D329)</f>
        <v>36000</v>
      </c>
      <c r="E328" s="11">
        <f>SUM(E329:E329)</f>
        <v>0</v>
      </c>
      <c r="F328" s="11">
        <f>SUM(F329:F329)</f>
        <v>0</v>
      </c>
      <c r="G328" s="3"/>
    </row>
    <row r="329" spans="1:7" ht="30">
      <c r="A329" s="7" t="s">
        <v>77</v>
      </c>
      <c r="B329" s="8">
        <f>SUM(C329:F329)</f>
        <v>36000</v>
      </c>
      <c r="C329" s="8">
        <v>0</v>
      </c>
      <c r="D329" s="8">
        <v>36000</v>
      </c>
      <c r="E329" s="8">
        <v>0</v>
      </c>
      <c r="F329" s="8">
        <v>0</v>
      </c>
      <c r="G329" s="3"/>
    </row>
    <row r="330" spans="1:7" ht="15.75">
      <c r="A330" s="10" t="s">
        <v>28</v>
      </c>
      <c r="B330" s="19">
        <f>B331</f>
        <v>22000</v>
      </c>
      <c r="C330" s="19">
        <f>C331</f>
        <v>0</v>
      </c>
      <c r="D330" s="19">
        <f>D331</f>
        <v>22000</v>
      </c>
      <c r="E330" s="19">
        <f>E331</f>
        <v>0</v>
      </c>
      <c r="F330" s="19">
        <f>F331</f>
        <v>0</v>
      </c>
      <c r="G330" s="3"/>
    </row>
    <row r="331" spans="1:7" ht="31.5">
      <c r="A331" s="10" t="s">
        <v>25</v>
      </c>
      <c r="B331" s="11">
        <f>SUM(B332:B333)</f>
        <v>22000</v>
      </c>
      <c r="C331" s="11">
        <f>SUM(C332:C333)</f>
        <v>0</v>
      </c>
      <c r="D331" s="11">
        <f>SUM(D332:D333)</f>
        <v>22000</v>
      </c>
      <c r="E331" s="11">
        <f>SUM(E332:E333)</f>
        <v>0</v>
      </c>
      <c r="F331" s="11">
        <f>SUM(F332:F333)</f>
        <v>0</v>
      </c>
      <c r="G331" s="3"/>
    </row>
    <row r="332" spans="1:7" ht="17.25" customHeight="1">
      <c r="A332" s="7" t="s">
        <v>242</v>
      </c>
      <c r="B332" s="8">
        <f>SUM(C332:F332)</f>
        <v>15000</v>
      </c>
      <c r="C332" s="8">
        <v>0</v>
      </c>
      <c r="D332" s="8">
        <v>15000</v>
      </c>
      <c r="E332" s="8">
        <v>0</v>
      </c>
      <c r="F332" s="8">
        <v>0</v>
      </c>
      <c r="G332" s="3"/>
    </row>
    <row r="333" spans="1:7" ht="15">
      <c r="A333" s="7" t="s">
        <v>243</v>
      </c>
      <c r="B333" s="8">
        <f>SUM(C333:F333)</f>
        <v>7000</v>
      </c>
      <c r="C333" s="8">
        <v>0</v>
      </c>
      <c r="D333" s="8">
        <v>7000</v>
      </c>
      <c r="E333" s="8">
        <v>0</v>
      </c>
      <c r="F333" s="8">
        <v>0</v>
      </c>
      <c r="G333" s="3"/>
    </row>
    <row r="334" spans="1:6" ht="15.75">
      <c r="A334" s="10" t="s">
        <v>30</v>
      </c>
      <c r="B334" s="19">
        <f>B335+B338</f>
        <v>1723310</v>
      </c>
      <c r="C334" s="19">
        <f>C335+C338</f>
        <v>0</v>
      </c>
      <c r="D334" s="19">
        <f>D335+D338</f>
        <v>38560</v>
      </c>
      <c r="E334" s="19">
        <f>E335+E338</f>
        <v>1684750</v>
      </c>
      <c r="F334" s="19">
        <f>F335+F338</f>
        <v>0</v>
      </c>
    </row>
    <row r="335" spans="1:7" ht="29.25" customHeight="1">
      <c r="A335" s="10" t="s">
        <v>15</v>
      </c>
      <c r="B335" s="11">
        <f>B337</f>
        <v>38560</v>
      </c>
      <c r="C335" s="11">
        <f>C337</f>
        <v>0</v>
      </c>
      <c r="D335" s="11">
        <f>D337</f>
        <v>38560</v>
      </c>
      <c r="E335" s="11">
        <f>E337</f>
        <v>0</v>
      </c>
      <c r="F335" s="11">
        <f>F337</f>
        <v>0</v>
      </c>
      <c r="G335" s="3"/>
    </row>
    <row r="336" spans="1:6" ht="31.5">
      <c r="A336" s="10" t="s">
        <v>26</v>
      </c>
      <c r="B336" s="19">
        <f>SUM(B337:B337)</f>
        <v>38560</v>
      </c>
      <c r="C336" s="19">
        <f>SUM(C337:C337)</f>
        <v>0</v>
      </c>
      <c r="D336" s="19">
        <f>SUM(D337:D337)</f>
        <v>38560</v>
      </c>
      <c r="E336" s="19">
        <f>SUM(E337:E337)</f>
        <v>0</v>
      </c>
      <c r="F336" s="19">
        <f>SUM(F337:F337)</f>
        <v>0</v>
      </c>
    </row>
    <row r="337" spans="1:6" ht="60">
      <c r="A337" s="7" t="s">
        <v>244</v>
      </c>
      <c r="B337" s="8">
        <f>SUM(C337:F337)</f>
        <v>38560</v>
      </c>
      <c r="C337" s="21">
        <v>0</v>
      </c>
      <c r="D337" s="21">
        <v>38560</v>
      </c>
      <c r="E337" s="21">
        <v>0</v>
      </c>
      <c r="F337" s="21">
        <v>0</v>
      </c>
    </row>
    <row r="338" spans="1:7" ht="15.75">
      <c r="A338" s="10" t="s">
        <v>16</v>
      </c>
      <c r="B338" s="11">
        <f>B339</f>
        <v>1684750</v>
      </c>
      <c r="C338" s="11">
        <f>C339</f>
        <v>0</v>
      </c>
      <c r="D338" s="11">
        <f>D339</f>
        <v>0</v>
      </c>
      <c r="E338" s="11">
        <f>E339</f>
        <v>1684750</v>
      </c>
      <c r="F338" s="11">
        <f>F339</f>
        <v>0</v>
      </c>
      <c r="G338" s="3"/>
    </row>
    <row r="339" spans="1:6" ht="31.5">
      <c r="A339" s="10" t="s">
        <v>26</v>
      </c>
      <c r="B339" s="19">
        <f>SUM(B340:B340)</f>
        <v>1684750</v>
      </c>
      <c r="C339" s="19">
        <f>SUM(C340:C340)</f>
        <v>0</v>
      </c>
      <c r="D339" s="19">
        <f>SUM(D340:D340)</f>
        <v>0</v>
      </c>
      <c r="E339" s="19">
        <f>SUM(E340:E340)</f>
        <v>1684750</v>
      </c>
      <c r="F339" s="19">
        <f>SUM(F340:F340)</f>
        <v>0</v>
      </c>
    </row>
    <row r="340" spans="1:6" ht="75">
      <c r="A340" s="7" t="s">
        <v>281</v>
      </c>
      <c r="B340" s="8">
        <f>SUM(C340:F340)</f>
        <v>1684750</v>
      </c>
      <c r="C340" s="21">
        <v>0</v>
      </c>
      <c r="D340" s="21">
        <v>0</v>
      </c>
      <c r="E340" s="21">
        <v>1684750</v>
      </c>
      <c r="F340" s="21">
        <v>0</v>
      </c>
    </row>
  </sheetData>
  <sheetProtection/>
  <mergeCells count="3">
    <mergeCell ref="B5:B6"/>
    <mergeCell ref="A5:A6"/>
    <mergeCell ref="C5:F5"/>
  </mergeCells>
  <printOptions/>
  <pageMargins left="0.53" right="0.16" top="0.1968503937007874" bottom="0.35433070866141736" header="0.15748031496062992" footer="0.1968503937007874"/>
  <pageSetup horizontalDpi="600" verticalDpi="600" orientation="landscape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Sliven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NLovchalieva</cp:lastModifiedBy>
  <cp:lastPrinted>2024-01-17T07:06:51Z</cp:lastPrinted>
  <dcterms:created xsi:type="dcterms:W3CDTF">2005-01-25T17:32:43Z</dcterms:created>
  <dcterms:modified xsi:type="dcterms:W3CDTF">2024-01-18T13:48:22Z</dcterms:modified>
  <cp:category/>
  <cp:version/>
  <cp:contentType/>
  <cp:contentStatus/>
</cp:coreProperties>
</file>